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3_公共下水道\"/>
    </mc:Choice>
  </mc:AlternateContent>
  <xr:revisionPtr revIDLastSave="0" documentId="13_ncr:1_{BAE34502-F6E5-4F55-8F9A-FA8E785DA6FB}" xr6:coauthVersionLast="47" xr6:coauthVersionMax="47" xr10:uidLastSave="{00000000-0000-0000-0000-000000000000}"/>
  <workbookProtection workbookAlgorithmName="SHA-512" workbookHashValue="WX82CSZPA/QTZOT+qhwZZj3qWH0CpwN6DET5Jhv+Ecy6TuQgLmbLG6HCilUtqLs6h+qnqwculbcF7G6IY7HbAA==" workbookSaltValue="ypWLYr4IuZy6PS0AzPihpg=="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G85" i="4"/>
  <c r="F85" i="4"/>
  <c r="I10"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<sst xmlns="http://schemas.openxmlformats.org/spreadsheetml/2006/main" count="231" uniqueCount="115">
  <si>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</si>
  <si>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</si>
  <si>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</si>
  <si>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</si>
  <si>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</si>
  <si>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</si>
  <si>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</si>
  <si>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</si>
  <si>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</si>
  <si>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</si>
  <si>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</si>
  <si>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</si>
  <si>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</si>
  <si>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</si>
  <si>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</si>
  <si>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</si>
  <si>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</si>
  <si>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</si>
  <si>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</si>
  <si>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</si>
  <si>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</si>
  <si>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</si>
  <si>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</si>
  <si>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</si>
  <si>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</si>
  <si>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</si>
  <si>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</si>
  <si>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</si>
  <si>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</si>
  <si>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</si>
  <si>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</si>
  <si>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</si>
  <si>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</si>
  <si>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</si>
  <si>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</si>
  <si>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</si>
  <si>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</si>
  <si>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</si>
  <si>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</si>
  <si>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</si>
  <si>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</si>
  <si>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</si>
  <si>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</si>
  <si>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</si>
  <si>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</si>
  <si>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</si>
  <si>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</si>
  <si>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</si>
  <si>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</si>
  <si>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</si>
  <si>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</si>
  <si>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</si>
  <si>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</si>
  <si>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</si>
  <si>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</si>
  <si>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</si>
  <si>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</si>
  <si>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</si>
  <si>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</si>
  <si>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</si>
  <si>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</si>
  <si>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</si>
  <si>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</si>
  <si>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</si>
  <si>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</si>
  <si>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</si>
  <si>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</si>
  <si>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</si>
  <si>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</si>
  <si>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</si>
  <si>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</si>
  <si>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</si>
  <si>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</si>
  <si>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</si>
  <si>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</si>
  <si>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</si>
  <si>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</si>
  <si>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</si>
  <si>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</si>
  <si>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</si>
  <si>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</si>
  <si>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</si>
  <si>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</si>
  <si>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</si>
  <si>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</si>
  <si>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</si>
  <si>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</si>
  <si>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</si>
  <si>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</si>
  <si>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</si>
  <si>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</si>
  <si>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</si>
  <si>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</si>
  <si>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</si>
  <si>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</si>
  <si>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</si>
  <si>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春日井市</t>
  </si>
  <si>
    <t>法適用</t>
  </si>
  <si>
    <t>下水道事業</t>
  </si>
  <si>
    <t>公共下水道</t>
  </si>
  <si>
    <t>Ac1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</si>
  <si>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</si>
  <si>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</si>
  <si>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</si>
  <si>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</si>
  <si>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</si>
  <si>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</si>
  <si>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</si>
  <si>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</si>
  <si>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</si>
  <si>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</si>
  <si>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</si>
  <si>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当市の下水道は整備過程であるため、計画的かつ着実な整備を行うことで、効率的・効果的な未普及地域の解消及び浸水対策を図るとともに、普及促進活動を進め、水洗化率の向上による生活環境の改善に努めます。また、施設の老朽化や物価上昇等に伴う更新需要及び維持管理に要する経費の増大が懸念されるため、ストックマネジメント計画による効率的な維持管理を行い、費用の平準化及び縮減を図るとともに、使用料等の収納率の向上及び事業収入の確保に努めます。
　経営健全化を目指し、将来にわたり安定的に事業を継続していくため、R元年度に策定した「経営戦略」に基づき、下水道使用料の改定を２段階で実施し、経費回収率100％及び収益的収入における基準外繰入金の解消を達成しました。また、R6年度に改定した「第２次経営戦略」に基づき、今後も引き続き、中長期的に自立的で持続可能な事業経営を目指します。</t>
    <phoneticPr fontId="4"/>
  </si>
  <si>
    <t>　「①経常収支比率」は100.02%で、使用料収入、雨水及び分流式下水道に要する経費等に係る基準内繰入金、雑収益により、経常費用を賄えている状況です。（R3年度は、調定月の変更に伴い過年度損益修正益が増加した分、繰入金を減少させ、収支均衡としたことから96.69％）。
　「③流動比率」は100%を大きく下回っています。これは繰越工事資金以外に内部留保資金がなく、翌年度の企業債の償還を翌年度収入の資本費平準化債と一般会計からの繰入金により賄っているためです。
　「④企業債残高対事業規模比率」は763.22%です。新規整備を継続的に実施しているため企業債の新規借入が発生しており、その結果、類似団体・全国平均と比較して依然として高い水準にあります。
　「⑤経費回収率」は99.96%で、R4.3検針分から汚水処理原価＠150円に対し、使用料単価＠150円とする下水道使用料の改定を実施しました。100％に満たないのは、決算統計上、汚水処理費用に児童手当（基準内繰入金充当）が加算されてしまうためです。
　「⑥汚水処理原価」は類似団体・全国平均に比べ上回っています。これは、企業債に係る支払利息や減価償却費が大きいためと考えられます。
　「⑦施設利用率」は100%を下回っています。これは、汚水流入量のピーク時でも安定的に処理を行うこと及び今後の新規整備による増加を考慮しているものです。また、晴天時一日平均処理水量が増加したことにより、前年度より増加しています。
　「⑧水洗化率」は、類似団体を上回っていますが、今後も引き続き、未接続家屋に対する普及促進を進めていきます。</t>
    <rPh sb="296" eb="300">
      <t>ルイジダンタイ</t>
    </rPh>
    <rPh sb="377" eb="378">
      <t>エン</t>
    </rPh>
    <phoneticPr fontId="4"/>
  </si>
  <si>
    <t>「①有形固定資産減価償却率」については、H28年度の地方公営企業法適用時の資産の償却が完了するまで、減価償却費はほぼ同程度で累積されていきます。
  「②管渠老朽化率」は、類似団体・全国平均と比べ上回っています。これは、昭和43年の供用開始以降に整備した施設が、法定耐用年数の50年を順次迎えるためで、今後も上昇が続く見込みです。
　このため、H30年度に策定した「春日井市下水道ストックマネジメント計画」に基づき、点検・調査及び更新等を計画的に進め、「③管渠改善率」の向上に努めます。</t>
    <rPh sb="91" eb="95">
      <t>ゼンコクヘイキン</t>
    </rPh>
    <rPh sb="142" eb="144">
      <t>ジュンジ</t>
    </rPh>
    <rPh sb="151" eb="153">
      <t>コンゴ</t>
    </rPh>
    <rPh sb="157" eb="158">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</si>
</sst>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0.06</c:v>
                </c:pt>
                <c:pt idx="1">
                  <c:v>0.12</c:v>
                </c:pt>
                <c:pt idx="2">
                  <c:v>0.15</c:v>
                </c:pt>
                <c:pt idx="3">
                  <c:v>0.13</c:v>
                </c:pt>
                <c:pt idx="4">
                  <c:v>0.14000000000000001</c:v>
                </c:pt>
              </c:numCache>
            </c:numRef>
          </c:val>
          <c:extLst>
            <c:ext xmlns:c16="http://schemas.microsoft.com/office/drawing/2014/chart" uri="{C3380CC4-5D6E-409C-BE32-E72D297353CC}">
              <c16:uniqueId val="{00000000-B411-48CF-A021-F9BE1FC7C36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0.19</c:v>
                </c:pt>
                <c:pt idx="2">
                  <c:v>0.21</c:v>
                </c:pt>
                <c:pt idx="3">
                  <c:v>0.2</c:v>
                </c:pt>
                <c:pt idx="4">
                  <c:v>0.22</c:v>
                </c:pt>
              </c:numCache>
            </c:numRef>
          </c:val>
          <c:smooth val="0"/>
          <c:extLst>
            <c:ext xmlns:c16="http://schemas.microsoft.com/office/drawing/2014/chart" uri="{C3380CC4-5D6E-409C-BE32-E72D297353CC}">
              <c16:uniqueId val="{00000001-B411-48CF-A021-F9BE1FC7C36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62.69</c:v>
                </c:pt>
                <c:pt idx="1">
                  <c:v>60.51</c:v>
                </c:pt>
                <c:pt idx="2">
                  <c:v>61.15</c:v>
                </c:pt>
                <c:pt idx="3">
                  <c:v>61.66</c:v>
                </c:pt>
                <c:pt idx="4">
                  <c:v>63.35</c:v>
                </c:pt>
              </c:numCache>
            </c:numRef>
          </c:val>
          <c:extLst>
            <c:ext xmlns:c16="http://schemas.microsoft.com/office/drawing/2014/chart" uri="{C3380CC4-5D6E-409C-BE32-E72D297353CC}">
              <c16:uniqueId val="{00000000-66CE-418C-A5FC-3132F02A88D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61.7</c:v>
                </c:pt>
                <c:pt idx="1">
                  <c:v>63.04</c:v>
                </c:pt>
                <c:pt idx="2">
                  <c:v>60.55</c:v>
                </c:pt>
                <c:pt idx="3">
                  <c:v>61.49</c:v>
                </c:pt>
                <c:pt idx="4">
                  <c:v>62.15</c:v>
                </c:pt>
              </c:numCache>
            </c:numRef>
          </c:val>
          <c:smooth val="0"/>
          <c:extLst>
            <c:ext xmlns:c16="http://schemas.microsoft.com/office/drawing/2014/chart" uri="{C3380CC4-5D6E-409C-BE32-E72D297353CC}">
              <c16:uniqueId val="{00000001-66CE-418C-A5FC-3132F02A88D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95.68</c:v>
                </c:pt>
                <c:pt idx="1">
                  <c:v>95.96</c:v>
                </c:pt>
                <c:pt idx="2">
                  <c:v>96</c:v>
                </c:pt>
                <c:pt idx="3">
                  <c:v>96.07</c:v>
                </c:pt>
                <c:pt idx="4">
                  <c:v>95.85</c:v>
                </c:pt>
              </c:numCache>
            </c:numRef>
          </c:val>
          <c:extLst>
            <c:ext xmlns:c16="http://schemas.microsoft.com/office/drawing/2014/chart" uri="{C3380CC4-5D6E-409C-BE32-E72D297353CC}">
              <c16:uniqueId val="{00000000-D35D-4714-8D8A-AFF32F8CA53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94.56</c:v>
                </c:pt>
                <c:pt idx="1">
                  <c:v>94.75</c:v>
                </c:pt>
                <c:pt idx="2">
                  <c:v>94.92</c:v>
                </c:pt>
                <c:pt idx="3">
                  <c:v>95.01</c:v>
                </c:pt>
                <c:pt idx="4">
                  <c:v>94.96</c:v>
                </c:pt>
              </c:numCache>
            </c:numRef>
          </c:val>
          <c:smooth val="0"/>
          <c:extLst>
            <c:ext xmlns:c16="http://schemas.microsoft.com/office/drawing/2014/chart" uri="{C3380CC4-5D6E-409C-BE32-E72D297353CC}">
              <c16:uniqueId val="{00000001-D35D-4714-8D8A-AFF32F8CA53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99.99</c:v>
                </c:pt>
                <c:pt idx="1">
                  <c:v>96.69</c:v>
                </c:pt>
                <c:pt idx="2">
                  <c:v>100.1</c:v>
                </c:pt>
                <c:pt idx="3">
                  <c:v>100.06</c:v>
                </c:pt>
                <c:pt idx="4">
                  <c:v>100.02</c:v>
                </c:pt>
              </c:numCache>
            </c:numRef>
          </c:val>
          <c:extLst>
            <c:ext xmlns:c16="http://schemas.microsoft.com/office/drawing/2014/chart" uri="{C3380CC4-5D6E-409C-BE32-E72D297353CC}">
              <c16:uniqueId val="{00000000-06F2-4FBB-A42F-E65950C2597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106.55</c:v>
                </c:pt>
                <c:pt idx="1">
                  <c:v>106.01</c:v>
                </c:pt>
                <c:pt idx="2">
                  <c:v>105.5</c:v>
                </c:pt>
                <c:pt idx="3">
                  <c:v>105.24</c:v>
                </c:pt>
                <c:pt idx="4">
                  <c:v>105.55</c:v>
                </c:pt>
              </c:numCache>
            </c:numRef>
          </c:val>
          <c:smooth val="0"/>
          <c:extLst>
            <c:ext xmlns:c16="http://schemas.microsoft.com/office/drawing/2014/chart" uri="{C3380CC4-5D6E-409C-BE32-E72D297353CC}">
              <c16:uniqueId val="{00000001-06F2-4FBB-A42F-E65950C2597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17.63</c:v>
                </c:pt>
                <c:pt idx="1">
                  <c:v>20.9</c:v>
                </c:pt>
                <c:pt idx="2">
                  <c:v>22.89</c:v>
                </c:pt>
                <c:pt idx="3">
                  <c:v>25.62</c:v>
                </c:pt>
                <c:pt idx="4">
                  <c:v>28.44</c:v>
                </c:pt>
              </c:numCache>
            </c:numRef>
          </c:val>
          <c:extLst>
            <c:ext xmlns:c16="http://schemas.microsoft.com/office/drawing/2014/chart" uri="{C3380CC4-5D6E-409C-BE32-E72D297353CC}">
              <c16:uniqueId val="{00000000-B894-4B22-9DDA-F6005E99440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28.87</c:v>
                </c:pt>
                <c:pt idx="1">
                  <c:v>31.34</c:v>
                </c:pt>
                <c:pt idx="2">
                  <c:v>32.909999999999997</c:v>
                </c:pt>
                <c:pt idx="3">
                  <c:v>34.869999999999997</c:v>
                </c:pt>
                <c:pt idx="4">
                  <c:v>36.700000000000003</c:v>
                </c:pt>
              </c:numCache>
            </c:numRef>
          </c:val>
          <c:smooth val="0"/>
          <c:extLst>
            <c:ext xmlns:c16="http://schemas.microsoft.com/office/drawing/2014/chart" uri="{C3380CC4-5D6E-409C-BE32-E72D297353CC}">
              <c16:uniqueId val="{00000001-B894-4B22-9DDA-F6005E99440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4.2699999999999996</c:v>
                </c:pt>
                <c:pt idx="1">
                  <c:v>4.6100000000000003</c:v>
                </c:pt>
                <c:pt idx="2">
                  <c:v>7.55</c:v>
                </c:pt>
                <c:pt idx="3">
                  <c:v>9.42</c:v>
                </c:pt>
                <c:pt idx="4">
                  <c:v>12.31</c:v>
                </c:pt>
              </c:numCache>
            </c:numRef>
          </c:val>
          <c:extLst>
            <c:ext xmlns:c16="http://schemas.microsoft.com/office/drawing/2014/chart" uri="{C3380CC4-5D6E-409C-BE32-E72D297353CC}">
              <c16:uniqueId val="{00000000-14F9-4992-800E-749D0144A97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5.64</c:v>
                </c:pt>
                <c:pt idx="1">
                  <c:v>6.43</c:v>
                </c:pt>
                <c:pt idx="2">
                  <c:v>7.75</c:v>
                </c:pt>
                <c:pt idx="3">
                  <c:v>9.44</c:v>
                </c:pt>
                <c:pt idx="4">
                  <c:v>10.69</c:v>
                </c:pt>
              </c:numCache>
            </c:numRef>
          </c:val>
          <c:smooth val="0"/>
          <c:extLst>
            <c:ext xmlns:c16="http://schemas.microsoft.com/office/drawing/2014/chart" uri="{C3380CC4-5D6E-409C-BE32-E72D297353CC}">
              <c16:uniqueId val="{00000001-14F9-4992-800E-749D0144A97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298-47AD-9338-A38E81CF60B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5.95</c:v>
                </c:pt>
                <c:pt idx="1">
                  <c:v>5.27</c:v>
                </c:pt>
                <c:pt idx="2">
                  <c:v>4.83</c:v>
                </c:pt>
                <c:pt idx="3">
                  <c:v>4.5</c:v>
                </c:pt>
                <c:pt idx="4">
                  <c:v>4.38</c:v>
                </c:pt>
              </c:numCache>
            </c:numRef>
          </c:val>
          <c:smooth val="0"/>
          <c:extLst>
            <c:ext xmlns:c16="http://schemas.microsoft.com/office/drawing/2014/chart" uri="{C3380CC4-5D6E-409C-BE32-E72D297353CC}">
              <c16:uniqueId val="{00000001-6298-47AD-9338-A38E81CF60B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28.42</c:v>
                </c:pt>
                <c:pt idx="1">
                  <c:v>34.47</c:v>
                </c:pt>
                <c:pt idx="2">
                  <c:v>42.06</c:v>
                </c:pt>
                <c:pt idx="3">
                  <c:v>37.369999999999997</c:v>
                </c:pt>
                <c:pt idx="4">
                  <c:v>32.700000000000003</c:v>
                </c:pt>
              </c:numCache>
            </c:numRef>
          </c:val>
          <c:extLst>
            <c:ext xmlns:c16="http://schemas.microsoft.com/office/drawing/2014/chart" uri="{C3380CC4-5D6E-409C-BE32-E72D297353CC}">
              <c16:uniqueId val="{00000000-EE7B-4C5B-A875-333BDA25598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72.930000000000007</c:v>
                </c:pt>
                <c:pt idx="1">
                  <c:v>80.08</c:v>
                </c:pt>
                <c:pt idx="2">
                  <c:v>87.33</c:v>
                </c:pt>
                <c:pt idx="3">
                  <c:v>92.26</c:v>
                </c:pt>
                <c:pt idx="4">
                  <c:v>99.9</c:v>
                </c:pt>
              </c:numCache>
            </c:numRef>
          </c:val>
          <c:smooth val="0"/>
          <c:extLst>
            <c:ext xmlns:c16="http://schemas.microsoft.com/office/drawing/2014/chart" uri="{C3380CC4-5D6E-409C-BE32-E72D297353CC}">
              <c16:uniqueId val="{00000001-EE7B-4C5B-A875-333BDA25598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1271.3800000000001</c:v>
                </c:pt>
                <c:pt idx="1">
                  <c:v>950.56</c:v>
                </c:pt>
                <c:pt idx="2">
                  <c:v>801.43</c:v>
                </c:pt>
                <c:pt idx="3">
                  <c:v>703.07</c:v>
                </c:pt>
                <c:pt idx="4">
                  <c:v>763.22</c:v>
                </c:pt>
              </c:numCache>
            </c:numRef>
          </c:val>
          <c:extLst>
            <c:ext xmlns:c16="http://schemas.microsoft.com/office/drawing/2014/chart" uri="{C3380CC4-5D6E-409C-BE32-E72D297353CC}">
              <c16:uniqueId val="{00000000-B0BE-43EB-A534-84218108606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730.52</c:v>
                </c:pt>
                <c:pt idx="1">
                  <c:v>672.33</c:v>
                </c:pt>
                <c:pt idx="2">
                  <c:v>668.8</c:v>
                </c:pt>
                <c:pt idx="3">
                  <c:v>652.79999999999995</c:v>
                </c:pt>
                <c:pt idx="4">
                  <c:v>624.62</c:v>
                </c:pt>
              </c:numCache>
            </c:numRef>
          </c:val>
          <c:smooth val="0"/>
          <c:extLst>
            <c:ext xmlns:c16="http://schemas.microsoft.com/office/drawing/2014/chart" uri="{C3380CC4-5D6E-409C-BE32-E72D297353CC}">
              <c16:uniqueId val="{00000001-B0BE-43EB-A534-84218108606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66.540000000000006</c:v>
                </c:pt>
                <c:pt idx="1">
                  <c:v>87.94</c:v>
                </c:pt>
                <c:pt idx="2">
                  <c:v>99.88</c:v>
                </c:pt>
                <c:pt idx="3">
                  <c:v>99.94</c:v>
                </c:pt>
                <c:pt idx="4">
                  <c:v>99.96</c:v>
                </c:pt>
              </c:numCache>
            </c:numRef>
          </c:val>
          <c:extLst>
            <c:ext xmlns:c16="http://schemas.microsoft.com/office/drawing/2014/chart" uri="{C3380CC4-5D6E-409C-BE32-E72D297353CC}">
              <c16:uniqueId val="{00000000-2499-47EA-A4EA-0980396FF12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98.61</c:v>
                </c:pt>
                <c:pt idx="1">
                  <c:v>98.75</c:v>
                </c:pt>
                <c:pt idx="2">
                  <c:v>98.36</c:v>
                </c:pt>
                <c:pt idx="3">
                  <c:v>97.29</c:v>
                </c:pt>
                <c:pt idx="4">
                  <c:v>99.29</c:v>
                </c:pt>
              </c:numCache>
            </c:numRef>
          </c:val>
          <c:smooth val="0"/>
          <c:extLst>
            <c:ext xmlns:c16="http://schemas.microsoft.com/office/drawing/2014/chart" uri="{C3380CC4-5D6E-409C-BE32-E72D297353CC}">
              <c16:uniqueId val="{00000001-2499-47EA-A4EA-0980396FF12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150.9</c:v>
                </c:pt>
                <c:pt idx="3">
                  <c:v>151.32</c:v>
                </c:pt>
                <c:pt idx="4">
                  <c:v>151.79</c:v>
                </c:pt>
              </c:numCache>
            </c:numRef>
          </c:val>
          <c:extLst>
            <c:ext xmlns:c16="http://schemas.microsoft.com/office/drawing/2014/chart" uri="{C3380CC4-5D6E-409C-BE32-E72D297353CC}">
              <c16:uniqueId val="{00000000-F3B8-4860-A52F-5FA63621F12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141.24</c:v>
                </c:pt>
                <c:pt idx="1">
                  <c:v>142.03</c:v>
                </c:pt>
                <c:pt idx="2">
                  <c:v>142.11000000000001</c:v>
                </c:pt>
                <c:pt idx="3">
                  <c:v>145.49</c:v>
                </c:pt>
                <c:pt idx="4">
                  <c:v>144.28</c:v>
                </c:pt>
              </c:numCache>
            </c:numRef>
          </c:val>
          <c:smooth val="0"/>
          <c:extLst>
            <c:ext xmlns:c16="http://schemas.microsoft.com/office/drawing/2014/chart" uri="{C3380CC4-5D6E-409C-BE32-E72D297353CC}">
              <c16:uniqueId val="{00000001-F3B8-4860-A52F-5FA63621F12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愛知県　春日井市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Ac1</v>
      </c>
      <c r="X8" s="64"/>
      <c r="Y8" s="64"/>
      <c r="Z8" s="64"/>
      <c r="AA8" s="64"/>
      <c r="AB8" s="64"/>
      <c r="AC8" s="64"/>
      <c r="AD8" s="65" t="str">
        <f>データ!$M$6</f>
        <v>非設置</v>
      </c>
      <c r="AE8" s="65"/>
      <c r="AF8" s="65"/>
      <c r="AG8" s="65"/>
      <c r="AH8" s="65"/>
      <c r="AI8" s="65"/>
      <c r="AJ8" s="65"/>
      <c r="AK8" s="3"/>
      <c r="AL8" s="44">
        <f>データ!S6</f>
        <v>305902</v>
      </c>
      <c r="AM8" s="44"/>
      <c r="AN8" s="44"/>
      <c r="AO8" s="44"/>
      <c r="AP8" s="44"/>
      <c r="AQ8" s="44"/>
      <c r="AR8" s="44"/>
      <c r="AS8" s="44"/>
      <c r="AT8" s="45">
        <f>データ!T6</f>
        <v>92.78</v>
      </c>
      <c r="AU8" s="45"/>
      <c r="AV8" s="45"/>
      <c r="AW8" s="45"/>
      <c r="AX8" s="45"/>
      <c r="AY8" s="45"/>
      <c r="AZ8" s="45"/>
      <c r="BA8" s="45"/>
      <c r="BB8" s="45">
        <f>データ!U6</f>
        <v>3297.07</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56.03</v>
      </c>
      <c r="J10" s="45"/>
      <c r="K10" s="45"/>
      <c r="L10" s="45"/>
      <c r="M10" s="45"/>
      <c r="N10" s="45"/>
      <c r="O10" s="45"/>
      <c r="P10" s="45">
        <f>データ!P6</f>
        <v>70.599999999999994</v>
      </c>
      <c r="Q10" s="45"/>
      <c r="R10" s="45"/>
      <c r="S10" s="45"/>
      <c r="T10" s="45"/>
      <c r="U10" s="45"/>
      <c r="V10" s="45"/>
      <c r="W10" s="45">
        <f>データ!Q6</f>
        <v>77.88</v>
      </c>
      <c r="X10" s="45"/>
      <c r="Y10" s="45"/>
      <c r="Z10" s="45"/>
      <c r="AA10" s="45"/>
      <c r="AB10" s="45"/>
      <c r="AC10" s="45"/>
      <c r="AD10" s="44">
        <f>データ!R6</f>
        <v>2915</v>
      </c>
      <c r="AE10" s="44"/>
      <c r="AF10" s="44"/>
      <c r="AG10" s="44"/>
      <c r="AH10" s="44"/>
      <c r="AI10" s="44"/>
      <c r="AJ10" s="44"/>
      <c r="AK10" s="2"/>
      <c r="AL10" s="44">
        <f>データ!V6</f>
        <v>215508</v>
      </c>
      <c r="AM10" s="44"/>
      <c r="AN10" s="44"/>
      <c r="AO10" s="44"/>
      <c r="AP10" s="44"/>
      <c r="AQ10" s="44"/>
      <c r="AR10" s="44"/>
      <c r="AS10" s="44"/>
      <c r="AT10" s="45">
        <f>データ!W6</f>
        <v>32.82</v>
      </c>
      <c r="AU10" s="45"/>
      <c r="AV10" s="45"/>
      <c r="AW10" s="45"/>
      <c r="AX10" s="45"/>
      <c r="AY10" s="45"/>
      <c r="AZ10" s="45"/>
      <c r="BA10" s="45"/>
      <c r="BB10" s="45">
        <f>データ!X6</f>
        <v>6566.36</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iNBshgwZcaxGRvNwTymHu+R4YMpDzDYM5+cb528lGBE9FDxAcgouwyO2tpR+5rtUesClcQM456Oa+IhatyHX1g==" saltValue="3OwnRT2+9d/373bNh8sXq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232068</v>
      </c>
      <c r="D6" s="19">
        <f t="shared" si="3"/>
        <v>46</v>
      </c>
      <c r="E6" s="19">
        <f t="shared" si="3"/>
        <v>17</v>
      </c>
      <c r="F6" s="19">
        <f t="shared" si="3"/>
        <v>1</v>
      </c>
      <c r="G6" s="19">
        <f t="shared" si="3"/>
        <v>0</v>
      </c>
      <c r="H6" s="19" t="str">
        <f t="shared" si="3"/>
        <v>愛知県　春日井市</v>
      </c>
      <c r="I6" s="19" t="str">
        <f t="shared" si="3"/>
        <v>法適用</v>
      </c>
      <c r="J6" s="19" t="str">
        <f t="shared" si="3"/>
        <v>下水道事業</v>
      </c>
      <c r="K6" s="19" t="str">
        <f t="shared" si="3"/>
        <v>公共下水道</v>
      </c>
      <c r="L6" s="19" t="str">
        <f t="shared" si="3"/>
        <v>Ac1</v>
      </c>
      <c r="M6" s="19" t="str">
        <f t="shared" si="3"/>
        <v>非設置</v>
      </c>
      <c r="N6" s="20" t="str">
        <f t="shared" si="3"/>
        <v>-</v>
      </c>
      <c r="O6" s="20">
        <f t="shared" si="3"/>
        <v>56.03</v>
      </c>
      <c r="P6" s="20">
        <f t="shared" si="3"/>
        <v>70.599999999999994</v>
      </c>
      <c r="Q6" s="20">
        <f t="shared" si="3"/>
        <v>77.88</v>
      </c>
      <c r="R6" s="20">
        <f t="shared" si="3"/>
        <v>2915</v>
      </c>
      <c r="S6" s="20">
        <f t="shared" si="3"/>
        <v>305902</v>
      </c>
      <c r="T6" s="20">
        <f t="shared" si="3"/>
        <v>92.78</v>
      </c>
      <c r="U6" s="20">
        <f t="shared" si="3"/>
        <v>3297.07</v>
      </c>
      <c r="V6" s="20">
        <f t="shared" si="3"/>
        <v>215508</v>
      </c>
      <c r="W6" s="20">
        <f t="shared" si="3"/>
        <v>32.82</v>
      </c>
      <c r="X6" s="20">
        <f t="shared" si="3"/>
        <v>6566.36</v>
      </c>
      <c r="Y6" s="21">
        <f>IF(Y7="",NA(),Y7)</f>
        <v>99.99</v>
      </c>
      <c r="Z6" s="21">
        <f t="shared" ref="Z6:AH6" si="4">IF(Z7="",NA(),Z7)</f>
        <v>96.69</v>
      </c>
      <c r="AA6" s="21">
        <f t="shared" si="4"/>
        <v>100.1</v>
      </c>
      <c r="AB6" s="21">
        <f t="shared" si="4"/>
        <v>100.06</v>
      </c>
      <c r="AC6" s="21">
        <f t="shared" si="4"/>
        <v>100.02</v>
      </c>
      <c r="AD6" s="21">
        <f t="shared" si="4"/>
        <v>106.55</v>
      </c>
      <c r="AE6" s="21">
        <f t="shared" si="4"/>
        <v>106.01</v>
      </c>
      <c r="AF6" s="21">
        <f t="shared" si="4"/>
        <v>105.5</v>
      </c>
      <c r="AG6" s="21">
        <f t="shared" si="4"/>
        <v>105.24</v>
      </c>
      <c r="AH6" s="21">
        <f t="shared" si="4"/>
        <v>105.55</v>
      </c>
      <c r="AI6" s="20" t="str">
        <f>IF(AI7="","",IF(AI7="-","【-】","【"&amp;SUBSTITUTE(TEXT(AI7,"#,##0.00"),"-","△")&amp;"】"))</f>
        <v>【105.36】</v>
      </c>
      <c r="AJ6" s="20">
        <f>IF(AJ7="",NA(),AJ7)</f>
        <v>0</v>
      </c>
      <c r="AK6" s="20">
        <f t="shared" ref="AK6:AS6" si="5">IF(AK7="",NA(),AK7)</f>
        <v>0</v>
      </c>
      <c r="AL6" s="20">
        <f t="shared" si="5"/>
        <v>0</v>
      </c>
      <c r="AM6" s="20">
        <f t="shared" si="5"/>
        <v>0</v>
      </c>
      <c r="AN6" s="20">
        <f t="shared" si="5"/>
        <v>0</v>
      </c>
      <c r="AO6" s="21">
        <f t="shared" si="5"/>
        <v>5.95</v>
      </c>
      <c r="AP6" s="21">
        <f t="shared" si="5"/>
        <v>5.27</v>
      </c>
      <c r="AQ6" s="21">
        <f t="shared" si="5"/>
        <v>4.83</v>
      </c>
      <c r="AR6" s="21">
        <f t="shared" si="5"/>
        <v>4.5</v>
      </c>
      <c r="AS6" s="21">
        <f t="shared" si="5"/>
        <v>4.38</v>
      </c>
      <c r="AT6" s="20" t="str">
        <f>IF(AT7="","",IF(AT7="-","【-】","【"&amp;SUBSTITUTE(TEXT(AT7,"#,##0.00"),"-","△")&amp;"】"))</f>
        <v>【3.12】</v>
      </c>
      <c r="AU6" s="21">
        <f>IF(AU7="",NA(),AU7)</f>
        <v>28.42</v>
      </c>
      <c r="AV6" s="21">
        <f t="shared" ref="AV6:BD6" si="6">IF(AV7="",NA(),AV7)</f>
        <v>34.47</v>
      </c>
      <c r="AW6" s="21">
        <f t="shared" si="6"/>
        <v>42.06</v>
      </c>
      <c r="AX6" s="21">
        <f t="shared" si="6"/>
        <v>37.369999999999997</v>
      </c>
      <c r="AY6" s="21">
        <f t="shared" si="6"/>
        <v>32.700000000000003</v>
      </c>
      <c r="AZ6" s="21">
        <f t="shared" si="6"/>
        <v>72.930000000000007</v>
      </c>
      <c r="BA6" s="21">
        <f t="shared" si="6"/>
        <v>80.08</v>
      </c>
      <c r="BB6" s="21">
        <f t="shared" si="6"/>
        <v>87.33</v>
      </c>
      <c r="BC6" s="21">
        <f t="shared" si="6"/>
        <v>92.26</v>
      </c>
      <c r="BD6" s="21">
        <f t="shared" si="6"/>
        <v>99.9</v>
      </c>
      <c r="BE6" s="20" t="str">
        <f>IF(BE7="","",IF(BE7="-","【-】","【"&amp;SUBSTITUTE(TEXT(BE7,"#,##0.00"),"-","△")&amp;"】"))</f>
        <v>【82.75】</v>
      </c>
      <c r="BF6" s="21">
        <f>IF(BF7="",NA(),BF7)</f>
        <v>1271.3800000000001</v>
      </c>
      <c r="BG6" s="21">
        <f t="shared" ref="BG6:BO6" si="7">IF(BG7="",NA(),BG7)</f>
        <v>950.56</v>
      </c>
      <c r="BH6" s="21">
        <f t="shared" si="7"/>
        <v>801.43</v>
      </c>
      <c r="BI6" s="21">
        <f t="shared" si="7"/>
        <v>703.07</v>
      </c>
      <c r="BJ6" s="21">
        <f t="shared" si="7"/>
        <v>763.22</v>
      </c>
      <c r="BK6" s="21">
        <f t="shared" si="7"/>
        <v>730.52</v>
      </c>
      <c r="BL6" s="21">
        <f t="shared" si="7"/>
        <v>672.33</v>
      </c>
      <c r="BM6" s="21">
        <f t="shared" si="7"/>
        <v>668.8</v>
      </c>
      <c r="BN6" s="21">
        <f t="shared" si="7"/>
        <v>652.79999999999995</v>
      </c>
      <c r="BO6" s="21">
        <f t="shared" si="7"/>
        <v>624.62</v>
      </c>
      <c r="BP6" s="20" t="str">
        <f>IF(BP7="","",IF(BP7="-","【-】","【"&amp;SUBSTITUTE(TEXT(BP7,"#,##0.00"),"-","△")&amp;"】"))</f>
        <v>【602.56】</v>
      </c>
      <c r="BQ6" s="21">
        <f>IF(BQ7="",NA(),BQ7)</f>
        <v>66.540000000000006</v>
      </c>
      <c r="BR6" s="21">
        <f t="shared" ref="BR6:BZ6" si="8">IF(BR7="",NA(),BR7)</f>
        <v>87.94</v>
      </c>
      <c r="BS6" s="21">
        <f t="shared" si="8"/>
        <v>99.88</v>
      </c>
      <c r="BT6" s="21">
        <f t="shared" si="8"/>
        <v>99.94</v>
      </c>
      <c r="BU6" s="21">
        <f t="shared" si="8"/>
        <v>99.96</v>
      </c>
      <c r="BV6" s="21">
        <f t="shared" si="8"/>
        <v>98.61</v>
      </c>
      <c r="BW6" s="21">
        <f t="shared" si="8"/>
        <v>98.75</v>
      </c>
      <c r="BX6" s="21">
        <f t="shared" si="8"/>
        <v>98.36</v>
      </c>
      <c r="BY6" s="21">
        <f t="shared" si="8"/>
        <v>97.29</v>
      </c>
      <c r="BZ6" s="21">
        <f t="shared" si="8"/>
        <v>99.29</v>
      </c>
      <c r="CA6" s="20" t="str">
        <f>IF(CA7="","",IF(CA7="-","【-】","【"&amp;SUBSTITUTE(TEXT(CA7,"#,##0.00"),"-","△")&amp;"】"))</f>
        <v>【97.94】</v>
      </c>
      <c r="CB6" s="21">
        <f>IF(CB7="",NA(),CB7)</f>
        <v>150</v>
      </c>
      <c r="CC6" s="21">
        <f t="shared" ref="CC6:CK6" si="9">IF(CC7="",NA(),CC7)</f>
        <v>150</v>
      </c>
      <c r="CD6" s="21">
        <f t="shared" si="9"/>
        <v>150.9</v>
      </c>
      <c r="CE6" s="21">
        <f t="shared" si="9"/>
        <v>151.32</v>
      </c>
      <c r="CF6" s="21">
        <f t="shared" si="9"/>
        <v>151.79</v>
      </c>
      <c r="CG6" s="21">
        <f t="shared" si="9"/>
        <v>141.24</v>
      </c>
      <c r="CH6" s="21">
        <f t="shared" si="9"/>
        <v>142.03</v>
      </c>
      <c r="CI6" s="21">
        <f t="shared" si="9"/>
        <v>142.11000000000001</v>
      </c>
      <c r="CJ6" s="21">
        <f t="shared" si="9"/>
        <v>145.49</v>
      </c>
      <c r="CK6" s="21">
        <f t="shared" si="9"/>
        <v>144.28</v>
      </c>
      <c r="CL6" s="20" t="str">
        <f>IF(CL7="","",IF(CL7="-","【-】","【"&amp;SUBSTITUTE(TEXT(CL7,"#,##0.00"),"-","△")&amp;"】"))</f>
        <v>【140.98】</v>
      </c>
      <c r="CM6" s="21">
        <f>IF(CM7="",NA(),CM7)</f>
        <v>62.69</v>
      </c>
      <c r="CN6" s="21">
        <f t="shared" ref="CN6:CV6" si="10">IF(CN7="",NA(),CN7)</f>
        <v>60.51</v>
      </c>
      <c r="CO6" s="21">
        <f t="shared" si="10"/>
        <v>61.15</v>
      </c>
      <c r="CP6" s="21">
        <f t="shared" si="10"/>
        <v>61.66</v>
      </c>
      <c r="CQ6" s="21">
        <f t="shared" si="10"/>
        <v>63.35</v>
      </c>
      <c r="CR6" s="21">
        <f t="shared" si="10"/>
        <v>61.7</v>
      </c>
      <c r="CS6" s="21">
        <f t="shared" si="10"/>
        <v>63.04</v>
      </c>
      <c r="CT6" s="21">
        <f t="shared" si="10"/>
        <v>60.55</v>
      </c>
      <c r="CU6" s="21">
        <f t="shared" si="10"/>
        <v>61.49</v>
      </c>
      <c r="CV6" s="21">
        <f t="shared" si="10"/>
        <v>62.15</v>
      </c>
      <c r="CW6" s="20" t="str">
        <f>IF(CW7="","",IF(CW7="-","【-】","【"&amp;SUBSTITUTE(TEXT(CW7,"#,##0.00"),"-","△")&amp;"】"))</f>
        <v>【60.13】</v>
      </c>
      <c r="CX6" s="21">
        <f>IF(CX7="",NA(),CX7)</f>
        <v>95.68</v>
      </c>
      <c r="CY6" s="21">
        <f t="shared" ref="CY6:DG6" si="11">IF(CY7="",NA(),CY7)</f>
        <v>95.96</v>
      </c>
      <c r="CZ6" s="21">
        <f t="shared" si="11"/>
        <v>96</v>
      </c>
      <c r="DA6" s="21">
        <f t="shared" si="11"/>
        <v>96.07</v>
      </c>
      <c r="DB6" s="21">
        <f t="shared" si="11"/>
        <v>95.85</v>
      </c>
      <c r="DC6" s="21">
        <f t="shared" si="11"/>
        <v>94.56</v>
      </c>
      <c r="DD6" s="21">
        <f t="shared" si="11"/>
        <v>94.75</v>
      </c>
      <c r="DE6" s="21">
        <f t="shared" si="11"/>
        <v>94.92</v>
      </c>
      <c r="DF6" s="21">
        <f t="shared" si="11"/>
        <v>95.01</v>
      </c>
      <c r="DG6" s="21">
        <f t="shared" si="11"/>
        <v>94.96</v>
      </c>
      <c r="DH6" s="20" t="str">
        <f>IF(DH7="","",IF(DH7="-","【-】","【"&amp;SUBSTITUTE(TEXT(DH7,"#,##0.00"),"-","△")&amp;"】"))</f>
        <v>【96.00】</v>
      </c>
      <c r="DI6" s="21">
        <f>IF(DI7="",NA(),DI7)</f>
        <v>17.63</v>
      </c>
      <c r="DJ6" s="21">
        <f t="shared" ref="DJ6:DR6" si="12">IF(DJ7="",NA(),DJ7)</f>
        <v>20.9</v>
      </c>
      <c r="DK6" s="21">
        <f t="shared" si="12"/>
        <v>22.89</v>
      </c>
      <c r="DL6" s="21">
        <f t="shared" si="12"/>
        <v>25.62</v>
      </c>
      <c r="DM6" s="21">
        <f t="shared" si="12"/>
        <v>28.44</v>
      </c>
      <c r="DN6" s="21">
        <f t="shared" si="12"/>
        <v>28.87</v>
      </c>
      <c r="DO6" s="21">
        <f t="shared" si="12"/>
        <v>31.34</v>
      </c>
      <c r="DP6" s="21">
        <f t="shared" si="12"/>
        <v>32.909999999999997</v>
      </c>
      <c r="DQ6" s="21">
        <f t="shared" si="12"/>
        <v>34.869999999999997</v>
      </c>
      <c r="DR6" s="21">
        <f t="shared" si="12"/>
        <v>36.700000000000003</v>
      </c>
      <c r="DS6" s="20" t="str">
        <f>IF(DS7="","",IF(DS7="-","【-】","【"&amp;SUBSTITUTE(TEXT(DS7,"#,##0.00"),"-","△")&amp;"】"))</f>
        <v>【42.20】</v>
      </c>
      <c r="DT6" s="21">
        <f>IF(DT7="",NA(),DT7)</f>
        <v>4.2699999999999996</v>
      </c>
      <c r="DU6" s="21">
        <f t="shared" ref="DU6:EC6" si="13">IF(DU7="",NA(),DU7)</f>
        <v>4.6100000000000003</v>
      </c>
      <c r="DV6" s="21">
        <f t="shared" si="13"/>
        <v>7.55</v>
      </c>
      <c r="DW6" s="21">
        <f t="shared" si="13"/>
        <v>9.42</v>
      </c>
      <c r="DX6" s="21">
        <f t="shared" si="13"/>
        <v>12.31</v>
      </c>
      <c r="DY6" s="21">
        <f t="shared" si="13"/>
        <v>5.64</v>
      </c>
      <c r="DZ6" s="21">
        <f t="shared" si="13"/>
        <v>6.43</v>
      </c>
      <c r="EA6" s="21">
        <f t="shared" si="13"/>
        <v>7.75</v>
      </c>
      <c r="EB6" s="21">
        <f t="shared" si="13"/>
        <v>9.44</v>
      </c>
      <c r="EC6" s="21">
        <f t="shared" si="13"/>
        <v>10.69</v>
      </c>
      <c r="ED6" s="20" t="str">
        <f>IF(ED7="","",IF(ED7="-","【-】","【"&amp;SUBSTITUTE(TEXT(ED7,"#,##0.00"),"-","△")&amp;"】"))</f>
        <v>【9.46】</v>
      </c>
      <c r="EE6" s="21">
        <f>IF(EE7="",NA(),EE7)</f>
        <v>0.06</v>
      </c>
      <c r="EF6" s="21">
        <f t="shared" ref="EF6:EN6" si="14">IF(EF7="",NA(),EF7)</f>
        <v>0.12</v>
      </c>
      <c r="EG6" s="21">
        <f t="shared" si="14"/>
        <v>0.15</v>
      </c>
      <c r="EH6" s="21">
        <f t="shared" si="14"/>
        <v>0.13</v>
      </c>
      <c r="EI6" s="21">
        <f t="shared" si="14"/>
        <v>0.14000000000000001</v>
      </c>
      <c r="EJ6" s="21">
        <f t="shared" si="14"/>
        <v>0.19</v>
      </c>
      <c r="EK6" s="21">
        <f t="shared" si="14"/>
        <v>0.19</v>
      </c>
      <c r="EL6" s="21">
        <f t="shared" si="14"/>
        <v>0.21</v>
      </c>
      <c r="EM6" s="21">
        <f t="shared" si="14"/>
        <v>0.2</v>
      </c>
      <c r="EN6" s="21">
        <f t="shared" si="14"/>
        <v>0.22</v>
      </c>
      <c r="EO6" s="20" t="str">
        <f>IF(EO7="","",IF(EO7="-","【-】","【"&amp;SUBSTITUTE(TEXT(EO7,"#,##0.00"),"-","△")&amp;"】"))</f>
        <v>【0.19】</v>
      </c>
    </row>
    <row r="7" spans="1:148" s="22" customFormat="1" x14ac:dyDescent="0.2">
      <c r="A7" s="14"/>
      <c r="B7" s="23">
        <v>2024</v>
      </c>
      <c r="C7" s="23">
        <v>232068</v>
      </c>
      <c r="D7" s="23">
        <v>46</v>
      </c>
      <c r="E7" s="23">
        <v>17</v>
      </c>
      <c r="F7" s="23">
        <v>1</v>
      </c>
      <c r="G7" s="23">
        <v>0</v>
      </c>
      <c r="H7" s="23" t="s">
        <v>96</v>
      </c>
      <c r="I7" s="23" t="s">
        <v>97</v>
      </c>
      <c r="J7" s="23" t="s">
        <v>98</v>
      </c>
      <c r="K7" s="23" t="s">
        <v>99</v>
      </c>
      <c r="L7" s="23" t="s">
        <v>100</v>
      </c>
      <c r="M7" s="23" t="s">
        <v>101</v>
      </c>
      <c r="N7" s="24" t="s">
        <v>102</v>
      </c>
      <c r="O7" s="24">
        <v>56.03</v>
      </c>
      <c r="P7" s="24">
        <v>70.599999999999994</v>
      </c>
      <c r="Q7" s="24">
        <v>77.88</v>
      </c>
      <c r="R7" s="24">
        <v>2915</v>
      </c>
      <c r="S7" s="24">
        <v>305902</v>
      </c>
      <c r="T7" s="24">
        <v>92.78</v>
      </c>
      <c r="U7" s="24">
        <v>3297.07</v>
      </c>
      <c r="V7" s="24">
        <v>215508</v>
      </c>
      <c r="W7" s="24">
        <v>32.82</v>
      </c>
      <c r="X7" s="24">
        <v>6566.36</v>
      </c>
      <c r="Y7" s="24">
        <v>99.99</v>
      </c>
      <c r="Z7" s="24">
        <v>96.69</v>
      </c>
      <c r="AA7" s="24">
        <v>100.1</v>
      </c>
      <c r="AB7" s="24">
        <v>100.06</v>
      </c>
      <c r="AC7" s="24">
        <v>100.02</v>
      </c>
      <c r="AD7" s="24">
        <v>106.55</v>
      </c>
      <c r="AE7" s="24">
        <v>106.01</v>
      </c>
      <c r="AF7" s="24">
        <v>105.5</v>
      </c>
      <c r="AG7" s="24">
        <v>105.24</v>
      </c>
      <c r="AH7" s="24">
        <v>105.55</v>
      </c>
      <c r="AI7" s="24">
        <v>105.36</v>
      </c>
      <c r="AJ7" s="24">
        <v>0</v>
      </c>
      <c r="AK7" s="24">
        <v>0</v>
      </c>
      <c r="AL7" s="24">
        <v>0</v>
      </c>
      <c r="AM7" s="24">
        <v>0</v>
      </c>
      <c r="AN7" s="24">
        <v>0</v>
      </c>
      <c r="AO7" s="24">
        <v>5.95</v>
      </c>
      <c r="AP7" s="24">
        <v>5.27</v>
      </c>
      <c r="AQ7" s="24">
        <v>4.83</v>
      </c>
      <c r="AR7" s="24">
        <v>4.5</v>
      </c>
      <c r="AS7" s="24">
        <v>4.38</v>
      </c>
      <c r="AT7" s="24">
        <v>3.12</v>
      </c>
      <c r="AU7" s="24">
        <v>28.42</v>
      </c>
      <c r="AV7" s="24">
        <v>34.47</v>
      </c>
      <c r="AW7" s="24">
        <v>42.06</v>
      </c>
      <c r="AX7" s="24">
        <v>37.369999999999997</v>
      </c>
      <c r="AY7" s="24">
        <v>32.700000000000003</v>
      </c>
      <c r="AZ7" s="24">
        <v>72.930000000000007</v>
      </c>
      <c r="BA7" s="24">
        <v>80.08</v>
      </c>
      <c r="BB7" s="24">
        <v>87.33</v>
      </c>
      <c r="BC7" s="24">
        <v>92.26</v>
      </c>
      <c r="BD7" s="24">
        <v>99.9</v>
      </c>
      <c r="BE7" s="24">
        <v>82.75</v>
      </c>
      <c r="BF7" s="24">
        <v>1271.3800000000001</v>
      </c>
      <c r="BG7" s="24">
        <v>950.56</v>
      </c>
      <c r="BH7" s="24">
        <v>801.43</v>
      </c>
      <c r="BI7" s="24">
        <v>703.07</v>
      </c>
      <c r="BJ7" s="24">
        <v>763.22</v>
      </c>
      <c r="BK7" s="24">
        <v>730.52</v>
      </c>
      <c r="BL7" s="24">
        <v>672.33</v>
      </c>
      <c r="BM7" s="24">
        <v>668.8</v>
      </c>
      <c r="BN7" s="24">
        <v>652.79999999999995</v>
      </c>
      <c r="BO7" s="24">
        <v>624.62</v>
      </c>
      <c r="BP7" s="24">
        <v>602.55999999999995</v>
      </c>
      <c r="BQ7" s="24">
        <v>66.540000000000006</v>
      </c>
      <c r="BR7" s="24">
        <v>87.94</v>
      </c>
      <c r="BS7" s="24">
        <v>99.88</v>
      </c>
      <c r="BT7" s="24">
        <v>99.94</v>
      </c>
      <c r="BU7" s="24">
        <v>99.96</v>
      </c>
      <c r="BV7" s="24">
        <v>98.61</v>
      </c>
      <c r="BW7" s="24">
        <v>98.75</v>
      </c>
      <c r="BX7" s="24">
        <v>98.36</v>
      </c>
      <c r="BY7" s="24">
        <v>97.29</v>
      </c>
      <c r="BZ7" s="24">
        <v>99.29</v>
      </c>
      <c r="CA7" s="24">
        <v>97.94</v>
      </c>
      <c r="CB7" s="24">
        <v>150</v>
      </c>
      <c r="CC7" s="24">
        <v>150</v>
      </c>
      <c r="CD7" s="24">
        <v>150.9</v>
      </c>
      <c r="CE7" s="24">
        <v>151.32</v>
      </c>
      <c r="CF7" s="24">
        <v>151.79</v>
      </c>
      <c r="CG7" s="24">
        <v>141.24</v>
      </c>
      <c r="CH7" s="24">
        <v>142.03</v>
      </c>
      <c r="CI7" s="24">
        <v>142.11000000000001</v>
      </c>
      <c r="CJ7" s="24">
        <v>145.49</v>
      </c>
      <c r="CK7" s="24">
        <v>144.28</v>
      </c>
      <c r="CL7" s="24">
        <v>140.97999999999999</v>
      </c>
      <c r="CM7" s="24">
        <v>62.69</v>
      </c>
      <c r="CN7" s="24">
        <v>60.51</v>
      </c>
      <c r="CO7" s="24">
        <v>61.15</v>
      </c>
      <c r="CP7" s="24">
        <v>61.66</v>
      </c>
      <c r="CQ7" s="24">
        <v>63.35</v>
      </c>
      <c r="CR7" s="24">
        <v>61.7</v>
      </c>
      <c r="CS7" s="24">
        <v>63.04</v>
      </c>
      <c r="CT7" s="24">
        <v>60.55</v>
      </c>
      <c r="CU7" s="24">
        <v>61.49</v>
      </c>
      <c r="CV7" s="24">
        <v>62.15</v>
      </c>
      <c r="CW7" s="24">
        <v>60.13</v>
      </c>
      <c r="CX7" s="24">
        <v>95.68</v>
      </c>
      <c r="CY7" s="24">
        <v>95.96</v>
      </c>
      <c r="CZ7" s="24">
        <v>96</v>
      </c>
      <c r="DA7" s="24">
        <v>96.07</v>
      </c>
      <c r="DB7" s="24">
        <v>95.85</v>
      </c>
      <c r="DC7" s="24">
        <v>94.56</v>
      </c>
      <c r="DD7" s="24">
        <v>94.75</v>
      </c>
      <c r="DE7" s="24">
        <v>94.92</v>
      </c>
      <c r="DF7" s="24">
        <v>95.01</v>
      </c>
      <c r="DG7" s="24">
        <v>94.96</v>
      </c>
      <c r="DH7" s="24">
        <v>96</v>
      </c>
      <c r="DI7" s="24">
        <v>17.63</v>
      </c>
      <c r="DJ7" s="24">
        <v>20.9</v>
      </c>
      <c r="DK7" s="24">
        <v>22.89</v>
      </c>
      <c r="DL7" s="24">
        <v>25.62</v>
      </c>
      <c r="DM7" s="24">
        <v>28.44</v>
      </c>
      <c r="DN7" s="24">
        <v>28.87</v>
      </c>
      <c r="DO7" s="24">
        <v>31.34</v>
      </c>
      <c r="DP7" s="24">
        <v>32.909999999999997</v>
      </c>
      <c r="DQ7" s="24">
        <v>34.869999999999997</v>
      </c>
      <c r="DR7" s="24">
        <v>36.700000000000003</v>
      </c>
      <c r="DS7" s="24">
        <v>42.2</v>
      </c>
      <c r="DT7" s="24">
        <v>4.2699999999999996</v>
      </c>
      <c r="DU7" s="24">
        <v>4.6100000000000003</v>
      </c>
      <c r="DV7" s="24">
        <v>7.55</v>
      </c>
      <c r="DW7" s="24">
        <v>9.42</v>
      </c>
      <c r="DX7" s="24">
        <v>12.31</v>
      </c>
      <c r="DY7" s="24">
        <v>5.64</v>
      </c>
      <c r="DZ7" s="24">
        <v>6.43</v>
      </c>
      <c r="EA7" s="24">
        <v>7.75</v>
      </c>
      <c r="EB7" s="24">
        <v>9.44</v>
      </c>
      <c r="EC7" s="24">
        <v>10.69</v>
      </c>
      <c r="ED7" s="24">
        <v>9.4600000000000009</v>
      </c>
      <c r="EE7" s="24">
        <v>0.06</v>
      </c>
      <c r="EF7" s="24">
        <v>0.12</v>
      </c>
      <c r="EG7" s="24">
        <v>0.15</v>
      </c>
      <c r="EH7" s="24">
        <v>0.13</v>
      </c>
      <c r="EI7" s="24">
        <v>0.14000000000000001</v>
      </c>
      <c r="EJ7" s="24">
        <v>0.19</v>
      </c>
      <c r="EK7" s="24">
        <v>0.19</v>
      </c>
      <c r="EL7" s="24">
        <v>0.21</v>
      </c>
      <c r="EM7" s="24">
        <v>0.2</v>
      </c>
      <c r="EN7" s="24">
        <v>0.22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2026-02-17T06:23:59Z</cp:lastPrinted>
  <dcterms:created xsi:type="dcterms:W3CDTF">2025-12-23T06:01:53Z</dcterms:created>
  <dcterms:modified xsi:type="dcterms:W3CDTF">2026-02-17T06:24:01Z</dcterms:modified>
  <cp:category/>
</cp:coreProperties>
</file>