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Default Extension="jpeg" ContentType="image/jpeg"/>
  <Default Extension="png" ContentType="image/png"/>
  <Default Extension="tiff" ContentType="image/tiff"/>
  <Default Extension="gif" ContentType="image/gif"/>
  <Default Extension="wmf" ContentType="image/x-wmf"/>
  <Default Extension="emf" ContentType="image/x-emf"/>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docProps/app.xml" ContentType="application/vnd.openxmlformats-officedocument.extended-propertie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A2878430-9BBE-46BA-8539-45D7CD978A60}" xr6:coauthVersionLast="47" xr6:coauthVersionMax="47" xr10:uidLastSave="{00000000-0000-0000-0000-000000000000}"/>
  <workbookProtection lockStructure="1" workbookAlgorithmName="SHA-512" workbookHashValue="yDpzLZG+BSgQUVt58498HwaRnmC211W+22+sFCB+lTZQWY/hyN/dsgxIquhNY+ZO9KNvgjpJbbxivNE92CkgTw==" workbookSaltValue="jKYek97zI22/+1+w7tUiZA==" workbookSpinCount="100000"/>
  <bookViews>
    <workbookView activeTab="0" windowHeight="14540" windowWidth="22780" xWindow="-110" xr2:uid="{00000000-000D-0000-FFFF-FFFF00000000}" yWindow="-110"/>
  </bookViews>
  <sheets>
    <sheet name="法適用_水道事業" sheetId="4" r:id="rId1"/>
    <sheet state="hidden" name="データ"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<sst xmlns="http://schemas.openxmlformats.org/spreadsheetml/2006/main" count="228" uniqueCount="113">
  <si>
    <r>
      <t>経営比較分析表（令和6年度決算）</t>
    </r>
    <rPh sb="8" eb="10">
      <t>レイワ</t>
    </rPh>
    <rPh sb="11" eb="13">
      <t>ネンド</t>
    </rPh>
    <rPh sb="12" eb="13">
      <t>ド</t>
    </rPh>
    <phoneticPr fontId="4"/>
  </si>
  <si>
    <r>
      <t>業務名</t>
    </r>
    <rPh sb="2" eb="3">
      <t>メイ</t>
    </rPh>
    <phoneticPr fontId="4"/>
  </si>
  <si>
    <r>
      <t>業種名</t>
    </r>
    <rPh sb="2" eb="3">
      <t>メイ</t>
    </rPh>
    <phoneticPr fontId="4"/>
  </si>
  <si>
    <r>
      <t>事業名</t>
    </r>
    <phoneticPr fontId="4"/>
  </si>
  <si>
    <r>
      <t>類似団体区分</t>
    </r>
    <rPh sb="4" eb="6">
      <t>クブン</t>
    </rPh>
    <phoneticPr fontId="4"/>
  </si>
  <si>
    <r>
      <t>管理者の情報</t>
    </r>
    <rPh sb="0" eb="3">
      <t>カンリシャ</t>
    </rPh>
    <rPh sb="4" eb="6">
      <t>ジョウホウ</t>
    </rPh>
    <phoneticPr fontId="4"/>
  </si>
  <si>
    <r>
      <t>人口（人）</t>
    </r>
    <rPh sb="0" eb="2">
      <t>ジンコウ</t>
    </rPh>
    <rPh sb="3" eb="4">
      <t>ヒト</t>
    </rPh>
    <phoneticPr fontId="4"/>
  </si>
  <si>
    <r>
      <t>面積(km</t>
    </r>
    <r>
      <rPr>
        <rFont val="ＭＳ ゴシック"/>
        <charset val="128"/>
        <family val="3"/>
        <b/>
        <color rgb="FF000000"/>
        <sz val="11"/>
        <vertAlign val="superscript"/>
      </rPr>
      <t>2</t>
    </r>
    <r>
      <rPr>
        <rFont val="ＭＳ ゴシック"/>
        <charset val="128"/>
        <family val="3"/>
        <b/>
        <color rgb="FF000000"/>
        <sz val="11"/>
      </rPr>
      <t>)</t>
    </r>
    <phoneticPr fontId="4"/>
  </si>
  <si>
    <r>
      <t>人口密度(人/km</t>
    </r>
    <r>
      <rPr>
        <rFont val="ＭＳ ゴシック"/>
        <charset val="128"/>
        <family val="3"/>
        <b/>
        <color rgb="FF000000"/>
        <sz val="11"/>
        <vertAlign val="superscript"/>
      </rPr>
      <t>2</t>
    </r>
    <r>
      <rPr>
        <rFont val="ＭＳ ゴシック"/>
        <charset val="128"/>
        <family val="3"/>
        <b/>
        <color rgb="FF000000"/>
        <sz val="11"/>
      </rPr>
      <t>)</t>
    </r>
    <phoneticPr fontId="4"/>
  </si>
  <si>
    <r>
      <t>グラフ凡例</t>
    </r>
    <rPh sb="3" eb="5">
      <t>ハンレイ</t>
    </rPh>
    <phoneticPr fontId="4"/>
  </si>
  <si>
    <r>
      <t>■</t>
    </r>
    <phoneticPr fontId="4"/>
  </si>
  <si>
    <r>
      <t>当該団体値（当該値）</t>
    </r>
    <rPh sb="2" eb="4">
      <t>ダンタイ</t>
    </rPh>
    <phoneticPr fontId="4"/>
  </si>
  <si>
    <r>
      <t>資金不足比率(％)</t>
    </r>
    <phoneticPr fontId="4"/>
  </si>
  <si>
    <r>
      <t>自己資本構成比率(％)</t>
    </r>
    <phoneticPr fontId="4"/>
  </si>
  <si>
    <r>
      <t>普及率(％)</t>
    </r>
    <phoneticPr fontId="4"/>
  </si>
  <si>
    <r>
      <t>1か月20ｍ</t>
    </r>
    <r>
      <rPr>
        <rFont val="ＭＳ ゴシック"/>
        <charset val="128"/>
        <family val="3"/>
        <b/>
        <color rgb="FF000000"/>
        <sz val="12"/>
        <vertAlign val="superscript"/>
      </rPr>
      <t>3</t>
    </r>
    <r>
      <rPr>
        <rFont val="ＭＳ ゴシック"/>
        <charset val="128"/>
        <family val="3"/>
        <b/>
        <color rgb="FF000000"/>
        <sz val="11"/>
      </rPr>
      <t>当たり家庭料金(円)</t>
    </r>
    <phoneticPr fontId="4"/>
  </si>
  <si>
    <r>
      <t>現在給水人口(人)</t>
    </r>
    <phoneticPr fontId="4"/>
  </si>
  <si>
    <r>
      <t>給水区域面積(km</t>
    </r>
    <r>
      <rPr>
        <rFont val="ＭＳ ゴシック"/>
        <charset val="128"/>
        <family val="3"/>
        <b/>
        <color rgb="FF000000"/>
        <sz val="11"/>
        <vertAlign val="superscript"/>
      </rPr>
      <t>2</t>
    </r>
    <r>
      <rPr>
        <rFont val="ＭＳ ゴシック"/>
        <charset val="128"/>
        <family val="3"/>
        <b/>
        <color rgb="FF000000"/>
        <sz val="11"/>
      </rPr>
      <t>)</t>
    </r>
    <rPh sb="0" eb="2">
      <t>キュウスイ</t>
    </rPh>
    <rPh sb="2" eb="4">
      <t>クイキ</t>
    </rPh>
    <phoneticPr fontId="4"/>
  </si>
  <si>
    <r>
      <t>給水人口密度(人/km</t>
    </r>
    <r>
      <rPr>
        <rFont val="ＭＳ ゴシック"/>
        <charset val="128"/>
        <family val="3"/>
        <b/>
        <color rgb="FF000000"/>
        <sz val="11"/>
        <vertAlign val="superscript"/>
      </rPr>
      <t>2</t>
    </r>
    <r>
      <rPr>
        <rFont val="ＭＳ ゴシック"/>
        <charset val="128"/>
        <family val="3"/>
        <b/>
        <color rgb="FF000000"/>
        <sz val="11"/>
      </rPr>
      <t>)</t>
    </r>
    <rPh sb="0" eb="2">
      <t>キュウスイ</t>
    </rPh>
    <phoneticPr fontId="4"/>
  </si>
  <si>
    <r>
      <t>－</t>
    </r>
    <phoneticPr fontId="4"/>
  </si>
  <si>
    <r>
      <t>類似団体平均値（平均値）</t>
    </r>
    <phoneticPr fontId="4"/>
  </si>
  <si>
    <r>
      <t>【】</t>
    </r>
    <phoneticPr fontId="4"/>
  </si>
  <si>
    <r>
      <t>令和6年度全国平均</t>
    </r>
    <rPh sb="0" eb="2">
      <t>レイワ</t>
    </rPh>
    <rPh sb="3" eb="5">
      <t>ネンド</t>
    </rPh>
    <phoneticPr fontId="4"/>
  </si>
  <si>
    <r>
      <t>分析欄</t>
    </r>
    <rPh sb="0" eb="2">
      <t>ブンセキ</t>
    </rPh>
    <rPh sb="2" eb="3">
      <t>ラン</t>
    </rPh>
    <phoneticPr fontId="4"/>
  </si>
  <si>
    <r>
      <t>1. 経営の健全性・効率性</t>
    </r>
    <phoneticPr fontId="4"/>
  </si>
  <si>
    <r>
      <t>1. 経営の健全性・効率性について</t>
    </r>
    <phoneticPr fontId="4"/>
  </si>
  <si>
    <r>
      <t>2. 老朽化の状況について</t>
    </r>
    <phoneticPr fontId="4"/>
  </si>
  <si>
    <r>
      <t>2. 老朽化の状況</t>
    </r>
    <phoneticPr fontId="4"/>
  </si>
  <si>
    <r>
      <t>全体総括</t>
    </r>
    <rPh sb="0" eb="2">
      <t>ゼンタイ</t>
    </rPh>
    <rPh sb="2" eb="4">
      <t>ソウカツ</t>
    </rPh>
    <phoneticPr fontId="4"/>
  </si>
  <si>
    <r>
      <t>全国平均</t>
    </r>
    <rPh sb="0" eb="2">
      <t>ゼンコク</t>
    </rPh>
    <rPh sb="2" eb="4">
      <t>ヘイキン</t>
    </rPh>
    <phoneticPr fontId="4"/>
  </si>
  <si>
    <t>1①</t>
  </si>
  <si>
    <t>1②</t>
  </si>
  <si>
    <t>1③</t>
  </si>
  <si>
    <t>1④</t>
  </si>
  <si>
    <t>1⑤</t>
  </si>
  <si>
    <t>1⑥</t>
  </si>
  <si>
    <r>
      <t>1⑦</t>
    </r>
    <phoneticPr fontId="4"/>
  </si>
  <si>
    <r>
      <t>1⑧</t>
    </r>
    <phoneticPr fontId="4"/>
  </si>
  <si>
    <t>2①</t>
  </si>
  <si>
    <t>2②</t>
  </si>
  <si>
    <t>2③</t>
  </si>
  <si>
    <r>
      <t>水道事業(法適用)</t>
    </r>
    <rPh sb="0" eb="2">
      <t>スイドウ</t>
    </rPh>
    <rPh sb="2" eb="4">
      <t>ジギョウ</t>
    </rPh>
    <rPh sb="5" eb="6">
      <t>ホウ</t>
    </rPh>
    <rPh sb="6" eb="8">
      <t>テキヨウ</t>
    </rPh>
    <phoneticPr fontId="4"/>
  </si>
  <si>
    <r>
      <t>項番</t>
    </r>
    <rPh sb="0" eb="2">
      <t>コウバン</t>
    </rPh>
    <phoneticPr fontId="4"/>
  </si>
  <si>
    <r>
      <t>大項目</t>
    </r>
    <rPh sb="0" eb="3">
      <t>ダイコウモク</t>
    </rPh>
    <phoneticPr fontId="4"/>
  </si>
  <si>
    <r>
      <t>年度</t>
    </r>
    <rPh sb="0" eb="2">
      <t>ネンド</t>
    </rPh>
    <phoneticPr fontId="4"/>
  </si>
  <si>
    <r>
      <t>団体CD</t>
    </r>
    <rPh sb="0" eb="2">
      <t>ダンタイ</t>
    </rPh>
    <phoneticPr fontId="4"/>
  </si>
  <si>
    <r>
      <t>業務CD</t>
    </r>
    <rPh sb="0" eb="2">
      <t>ギョウム</t>
    </rPh>
    <phoneticPr fontId="4"/>
  </si>
  <si>
    <r>
      <t>業種CD</t>
    </r>
    <rPh sb="0" eb="2">
      <t>ギョウシュ</t>
    </rPh>
    <phoneticPr fontId="4"/>
  </si>
  <si>
    <r>
      <t>事業CD</t>
    </r>
    <rPh sb="0" eb="2">
      <t>ジギョウ</t>
    </rPh>
    <phoneticPr fontId="4"/>
  </si>
  <si>
    <r>
      <t>施設CD</t>
    </r>
    <rPh sb="0" eb="2">
      <t>シセツ</t>
    </rPh>
    <phoneticPr fontId="4"/>
  </si>
  <si>
    <r>
      <t>基本情報</t>
    </r>
    <rPh sb="0" eb="2">
      <t>キホン</t>
    </rPh>
    <rPh sb="2" eb="4">
      <t>ジョウホウ</t>
    </rPh>
    <phoneticPr fontId="4"/>
  </si>
  <si>
    <r>
      <t>1. 経営の健全性・効率性</t>
    </r>
    <rPh sb="3" eb="5">
      <t>ケイエイ</t>
    </rPh>
    <rPh sb="6" eb="9">
      <t>ケンゼンセイ</t>
    </rPh>
    <rPh sb="10" eb="12">
      <t>コウリツ</t>
    </rPh>
    <rPh sb="12" eb="13">
      <t>セイ</t>
    </rPh>
    <phoneticPr fontId="4"/>
  </si>
  <si>
    <r>
      <t>2. 老朽化の状況</t>
    </r>
    <phoneticPr fontId="4"/>
  </si>
  <si>
    <r>
      <t>中項目</t>
    </r>
    <rPh sb="0" eb="1">
      <t>チュウ</t>
    </rPh>
    <rPh sb="1" eb="3">
      <t>コウモク</t>
    </rPh>
    <phoneticPr fontId="4"/>
  </si>
  <si>
    <r>
      <t>①経常収支比率(％)</t>
    </r>
    <phoneticPr fontId="4"/>
  </si>
  <si>
    <r>
      <t>②累積欠損金比率(％)</t>
    </r>
    <phoneticPr fontId="4"/>
  </si>
  <si>
    <r>
      <t>③流動比率(％)</t>
    </r>
    <rPh sb="1" eb="3">
      <t>リュウドウ</t>
    </rPh>
    <rPh sb="3" eb="5">
      <t>ヒリツ</t>
    </rPh>
    <phoneticPr fontId="4"/>
  </si>
  <si>
    <r>
      <t>④企業債残高対給水収益比率(％)</t>
    </r>
    <rPh sb="1" eb="4">
      <t>キギョウサイ</t>
    </rPh>
    <rPh sb="4" eb="6">
      <t>ザンダカ</t>
    </rPh>
    <rPh sb="6" eb="7">
      <t>タイ</t>
    </rPh>
    <rPh sb="7" eb="9">
      <t>キュウスイ</t>
    </rPh>
    <rPh sb="9" eb="11">
      <t>シュウエキ</t>
    </rPh>
    <rPh sb="11" eb="13">
      <t>ヒリツ</t>
    </rPh>
    <phoneticPr fontId="4"/>
  </si>
  <si>
    <r>
      <t>⑤料金回収率(％)</t>
    </r>
    <rPh sb="1" eb="3">
      <t>リョウキン</t>
    </rPh>
    <rPh sb="3" eb="5">
      <t>カイシュウ</t>
    </rPh>
    <rPh sb="5" eb="6">
      <t>リツ</t>
    </rPh>
    <phoneticPr fontId="4"/>
  </si>
  <si>
    <r>
      <t>⑥給水原価(円)</t>
    </r>
    <rPh sb="1" eb="3">
      <t>キュウスイ</t>
    </rPh>
    <rPh sb="3" eb="5">
      <t>ゲンカ</t>
    </rPh>
    <rPh sb="6" eb="7">
      <t>エン</t>
    </rPh>
    <phoneticPr fontId="4"/>
  </si>
  <si>
    <r>
      <t>⑦施設利用率(％)</t>
    </r>
    <rPh sb="1" eb="3">
      <t>シセツ</t>
    </rPh>
    <rPh sb="3" eb="6">
      <t>リヨウリツ</t>
    </rPh>
    <phoneticPr fontId="4"/>
  </si>
  <si>
    <r>
      <t>⑧有収率(％)</t>
    </r>
    <phoneticPr fontId="4"/>
  </si>
  <si>
    <r>
      <t>①有形固定資産減価償却率(％)</t>
    </r>
    <rPh sb="1" eb="3">
      <t>ユウケイ</t>
    </rPh>
    <rPh sb="3" eb="5">
      <t>コテイ</t>
    </rPh>
    <rPh sb="5" eb="7">
      <t>シサン</t>
    </rPh>
    <rPh sb="7" eb="9">
      <t>ゲンカ</t>
    </rPh>
    <rPh sb="9" eb="11">
      <t>ショウキャク</t>
    </rPh>
    <rPh sb="11" eb="12">
      <t>リツ</t>
    </rPh>
    <phoneticPr fontId="4"/>
  </si>
  <si>
    <r>
      <t>②管路経年化率(％)</t>
    </r>
    <rPh sb="1" eb="3">
      <t>カンロ</t>
    </rPh>
    <rPh sb="3" eb="6">
      <t>ケイネンカ</t>
    </rPh>
    <rPh sb="6" eb="7">
      <t>リツ</t>
    </rPh>
    <phoneticPr fontId="4"/>
  </si>
  <si>
    <r>
      <t>③管路更新率(％)</t>
    </r>
    <rPh sb="1" eb="3">
      <t>カンロ</t>
    </rPh>
    <rPh sb="3" eb="5">
      <t>コウシン</t>
    </rPh>
    <rPh sb="5" eb="6">
      <t>リツ</t>
    </rPh>
    <phoneticPr fontId="4"/>
  </si>
  <si>
    <r>
      <t>小項目</t>
    </r>
    <rPh sb="0" eb="3">
      <t>ショウコウモク</t>
    </rPh>
    <phoneticPr fontId="4"/>
  </si>
  <si>
    <r>
      <t>都道府県名</t>
    </r>
    <rPh sb="0" eb="4">
      <t>トドウフケン</t>
    </rPh>
    <rPh sb="4" eb="5">
      <t>メイ</t>
    </rPh>
    <phoneticPr fontId="4"/>
  </si>
  <si>
    <r>
      <t>法適・法非適</t>
    </r>
    <rPh sb="0" eb="1">
      <t>ホウ</t>
    </rPh>
    <rPh sb="1" eb="2">
      <t>テキ</t>
    </rPh>
    <rPh sb="3" eb="4">
      <t>ホウ</t>
    </rPh>
    <rPh sb="4" eb="5">
      <t>ヒ</t>
    </rPh>
    <rPh sb="5" eb="6">
      <t>テキ</t>
    </rPh>
    <phoneticPr fontId="4"/>
  </si>
  <si>
    <r>
      <t>業種名称</t>
    </r>
    <rPh sb="0" eb="2">
      <t>ギョウシュ</t>
    </rPh>
    <rPh sb="2" eb="4">
      <t>メイショウ</t>
    </rPh>
    <phoneticPr fontId="4"/>
  </si>
  <si>
    <r>
      <t>事業名称</t>
    </r>
    <rPh sb="0" eb="2">
      <t>ジギョウ</t>
    </rPh>
    <rPh sb="2" eb="4">
      <t>メイショウ</t>
    </rPh>
    <phoneticPr fontId="4"/>
  </si>
  <si>
    <r>
      <t>類似団体</t>
    </r>
    <rPh sb="0" eb="2">
      <t>ルイジ</t>
    </rPh>
    <rPh sb="2" eb="4">
      <t>ダンタイ</t>
    </rPh>
    <phoneticPr fontId="4"/>
  </si>
  <si>
    <r>
      <t>資金不足比率</t>
    </r>
    <rPh sb="0" eb="2">
      <t>シキン</t>
    </rPh>
    <rPh sb="2" eb="4">
      <t>フソク</t>
    </rPh>
    <rPh sb="4" eb="6">
      <t>ヒリツ</t>
    </rPh>
    <phoneticPr fontId="4"/>
  </si>
  <si>
    <r>
      <t>自己資本構成比率</t>
    </r>
    <rPh sb="0" eb="2">
      <t>ジコ</t>
    </rPh>
    <rPh sb="2" eb="4">
      <t>シホン</t>
    </rPh>
    <rPh sb="4" eb="6">
      <t>コウセイ</t>
    </rPh>
    <rPh sb="6" eb="8">
      <t>ヒリツ</t>
    </rPh>
    <phoneticPr fontId="4"/>
  </si>
  <si>
    <r>
      <t>普及率</t>
    </r>
    <rPh sb="0" eb="2">
      <t>フキュウ</t>
    </rPh>
    <rPh sb="2" eb="3">
      <t>リツ</t>
    </rPh>
    <phoneticPr fontId="4"/>
  </si>
  <si>
    <r>
      <t>1ヶ月20㎥当たり家庭料金</t>
    </r>
    <rPh sb="2" eb="3">
      <t>ゲツ</t>
    </rPh>
    <rPh sb="6" eb="7">
      <t>ア</t>
    </rPh>
    <rPh sb="9" eb="11">
      <t>カテイ</t>
    </rPh>
    <rPh sb="11" eb="13">
      <t>リョウキン</t>
    </rPh>
    <phoneticPr fontId="4"/>
  </si>
  <si>
    <r>
      <t>人口</t>
    </r>
    <rPh sb="0" eb="2">
      <t>ジンコウ</t>
    </rPh>
    <phoneticPr fontId="4"/>
  </si>
  <si>
    <r>
      <t>面積</t>
    </r>
    <rPh sb="0" eb="2">
      <t>メンセキ</t>
    </rPh>
    <phoneticPr fontId="4"/>
  </si>
  <si>
    <r>
      <t>人口密度</t>
    </r>
    <rPh sb="0" eb="2">
      <t>ジンコウ</t>
    </rPh>
    <rPh sb="2" eb="4">
      <t>ミツド</t>
    </rPh>
    <phoneticPr fontId="4"/>
  </si>
  <si>
    <r>
      <t>給水人口</t>
    </r>
    <rPh sb="0" eb="2">
      <t>キュウスイ</t>
    </rPh>
    <rPh sb="2" eb="4">
      <t>ジンコウ</t>
    </rPh>
    <phoneticPr fontId="4"/>
  </si>
  <si>
    <t>給水区域面積</t>
  </si>
  <si>
    <t>給水人口密度</t>
  </si>
  <si>
    <r>
      <t>比率(N-4)</t>
    </r>
    <rPh sb="0" eb="2">
      <t>ヒリツ</t>
    </rPh>
    <phoneticPr fontId="4"/>
  </si>
  <si>
    <r>
      <t>比率(N-3)</t>
    </r>
    <rPh sb="0" eb="2">
      <t>ヒリツ</t>
    </rPh>
    <phoneticPr fontId="4"/>
  </si>
  <si>
    <r>
      <t>比率(N-2)</t>
    </r>
    <rPh sb="0" eb="2">
      <t>ヒリツ</t>
    </rPh>
    <phoneticPr fontId="4"/>
  </si>
  <si>
    <r>
      <t>比率(N-1)</t>
    </r>
    <rPh sb="0" eb="2">
      <t>ヒリツ</t>
    </rPh>
    <phoneticPr fontId="4"/>
  </si>
  <si>
    <r>
      <t>比率(N)</t>
    </r>
    <rPh sb="0" eb="2">
      <t>ヒリツ</t>
    </rPh>
    <phoneticPr fontId="4"/>
  </si>
  <si>
    <t>類似団体平均(N-4)</t>
  </si>
  <si>
    <t>類似団体平均(N-3)</t>
  </si>
  <si>
    <t>類似団体平均(N-2)</t>
  </si>
  <si>
    <t>類似団体平均(N-1)</t>
  </si>
  <si>
    <t>類似団体平均(N)</t>
  </si>
  <si>
    <t>全国平均</t>
  </si>
  <si>
    <r>
      <t>参照用</t>
    </r>
    <rPh sb="0" eb="3">
      <t>サンショウヨウ</t>
    </rPh>
    <phoneticPr fontId="4"/>
  </si>
  <si>
    <t>愛知県　春日井市</t>
  </si>
  <si>
    <t>法適用</t>
  </si>
  <si>
    <t>水道事業</t>
  </si>
  <si>
    <t>末端給水事業</t>
  </si>
  <si>
    <t>A1</t>
  </si>
  <si>
    <t>非設置</t>
  </si>
  <si>
    <t>-</t>
  </si>
  <si>
    <r>
      <t>Ｎ－４年度</t>
    </r>
    <rPh sb="3" eb="5">
      <t>ネンド</t>
    </rPh>
    <phoneticPr fontId="4"/>
  </si>
  <si>
    <r>
      <t>Ｎ－３年度</t>
    </r>
    <rPh sb="3" eb="5">
      <t>ネンド</t>
    </rPh>
    <phoneticPr fontId="4"/>
  </si>
  <si>
    <r>
      <t>Ｎ－２年度</t>
    </r>
    <rPh sb="3" eb="5">
      <t>ネンド</t>
    </rPh>
    <phoneticPr fontId="4"/>
  </si>
  <si>
    <r>
      <t>Ｎ－１年度</t>
    </r>
    <rPh sb="3" eb="5">
      <t>ネンド</t>
    </rPh>
    <phoneticPr fontId="4"/>
  </si>
  <si>
    <r>
      <t>Ｎ年度</t>
    </r>
    <rPh sb="1" eb="3">
      <t>ネンド</t>
    </rPh>
    <phoneticPr fontId="4"/>
  </si>
  <si>
    <r>
      <t>←年数補正</t>
    </r>
    <rPh sb="1" eb="3">
      <t>ネンスウ</t>
    </rPh>
    <rPh sb="3" eb="5">
      <t>ホセイ</t>
    </rPh>
    <phoneticPr fontId="4"/>
  </si>
  <si>
    <r>
      <t>←日数補正</t>
    </r>
    <rPh sb="1" eb="3">
      <t>ニッスウ</t>
    </rPh>
    <rPh sb="3" eb="5">
      <t>ホセイ</t>
    </rPh>
    <phoneticPr fontId="4"/>
  </si>
  <si>
    <r>
      <t>"R"yy</t>
    </r>
    <phoneticPr fontId="4"/>
  </si>
  <si>
    <r>
      <t>"R"yy</t>
    </r>
    <phoneticPr fontId="4"/>
  </si>
  <si>
    <r>
      <t>←書式設定</t>
    </r>
    <rPh sb="1" eb="3">
      <t>ショシキ</t>
    </rPh>
    <rPh sb="3" eb="5">
      <t>セッテイ</t>
    </rPh>
    <phoneticPr fontId="4"/>
  </si>
  <si>
    <r>
      <t>　「①有形固定資産減価償却率」の増加は、管路耐震化、老朽管更新、受託工事等により償却資産は増加したが、減価償却累計額の増加幅の方が大きかったためであり、全国・類似団体平均をともに上回っている。
　「②管路経年化率」は、土地区画整理等に伴い布設した配水管が、法定耐用年数を経過したことにより増加し、全国平均を上回っているが、類似団体平均を下回っている。
　「③管路更新率」は、事業費・事業量の平準化を図りながら計画的に管路を更新しており、前年度より減少したが、全国・類似団体平均ともに上回っている。
　引き続き、管路の更新を計画的に進めていく。</t>
    </r>
    <phoneticPr fontId="4"/>
  </si>
  <si>
    <r>
      <t>　「①経常収支比率」の減少は、経常収益の下水道使用料徴収事務負担金の調定１件当たりの単価が減少したことに伴う雑収益の減少や、経常費用の県営水道料金の値上がりに伴う受水費の増加、人件費や修繕費等が増加したためであり、全国・類似団体平均ともに下回っているが、「⑥給水原価」は、全国・類似団体平均を下回っている。
　「②累積欠損金比率」は、平成25年度からは発生していない。
　「③流動比率」の増加は、有形固定資産の取得による現金・預金の減少等による流動資産の減少幅よりも、新たに借入れを行っていない企業債の減少等による流動負債の減少幅の方が大きかったためであり、全国・類似団体平均ともに上回っており、短期的な債務に対する支払能力は確保している。
　「④企業債残高対給水収益比率」は、新たに借入れをしていないため、経営の安定性を保っている。
　「⑤料金回収率」は、県営水道料金の値上がりに伴う受水費の増加、人件費や修繕費等で経常費用が増加したことにより100％を下回り、類似団体平均を下回ったが、全国平均は上回っている。
　「⑦施設利用率」の増加は、配水量が増加したためであり、全国・類似団体平均ともに上回っている。
　「⑧有収率」の減少は、有収水量、配水量ともに増加したが、有収水量より配水量の増加幅の方が大きかったためであるが、全国・類似団体平均ともに上回っている。</t>
    </r>
    <rPh sb="11" eb="13">
      <t>ゲンショウ</t>
    </rPh>
    <rPh sb="20" eb="26">
      <t>ゲスイドウシヨウリョウ</t>
    </rPh>
    <rPh sb="26" eb="33">
      <t>チョウシュウジムフタンキン</t>
    </rPh>
    <rPh sb="34" eb="36">
      <t>チョウテイ</t>
    </rPh>
    <rPh sb="37" eb="38">
      <t>ケン</t>
    </rPh>
    <rPh sb="38" eb="39">
      <t>ア</t>
    </rPh>
    <rPh sb="42" eb="44">
      <t>タンカ</t>
    </rPh>
    <rPh sb="45" eb="47">
      <t>ゲンショウ</t>
    </rPh>
    <rPh sb="52" eb="53">
      <t>トモナ</t>
    </rPh>
    <rPh sb="54" eb="57">
      <t>ザツシュウエキ</t>
    </rPh>
    <rPh sb="58" eb="60">
      <t>ゲンショウ</t>
    </rPh>
    <rPh sb="67" eb="71">
      <t>ケンエイスイドウ</t>
    </rPh>
    <rPh sb="71" eb="73">
      <t>リョウキン</t>
    </rPh>
    <rPh sb="74" eb="76">
      <t>ネア</t>
    </rPh>
    <rPh sb="79" eb="80">
      <t>トモナ</t>
    </rPh>
    <rPh sb="81" eb="84">
      <t>ジュスイヒ</t>
    </rPh>
    <rPh sb="85" eb="87">
      <t>ゾウカ</t>
    </rPh>
    <rPh sb="92" eb="95">
      <t>シュウゼンヒ</t>
    </rPh>
    <rPh sb="95" eb="96">
      <t>トウ</t>
    </rPh>
    <rPh sb="194" eb="196">
      <t>ゾウカ</t>
    </rPh>
    <rPh sb="198" eb="204">
      <t>ユウケイコテイシサン</t>
    </rPh>
    <rPh sb="205" eb="207">
      <t>シュトク</t>
    </rPh>
    <rPh sb="210" eb="212">
      <t>ゲンキン</t>
    </rPh>
    <rPh sb="213" eb="215">
      <t>ヨキン</t>
    </rPh>
    <rPh sb="253" eb="254">
      <t>トウ</t>
    </rPh>
    <rPh sb="257" eb="261">
      <t>リュウドウフサイ</t>
    </rPh>
    <rPh sb="262" eb="264">
      <t>ゲンショウ</t>
    </rPh>
    <rPh sb="266" eb="267">
      <t>ホウ</t>
    </rPh>
    <rPh sb="268" eb="269">
      <t>オオ</t>
    </rPh>
    <rPh sb="291" eb="293">
      <t>ウワマワ</t>
    </rPh>
    <rPh sb="404" eb="407">
      <t>シュウゼンヒ</t>
    </rPh>
    <rPh sb="407" eb="408">
      <t>トウ</t>
    </rPh>
    <rPh sb="468" eb="470">
      <t>ゾウカ</t>
    </rPh>
    <rPh sb="472" eb="475">
      <t>ハイスイリョウ</t>
    </rPh>
    <rPh sb="476" eb="478">
      <t>ゾウカ</t>
    </rPh>
    <rPh sb="529" eb="531">
      <t>ゾウカ</t>
    </rPh>
    <rPh sb="535" eb="539">
      <t>ユウシュウスイリョウ</t>
    </rPh>
    <rPh sb="541" eb="544">
      <t>ハイスイリョウ</t>
    </rPh>
    <rPh sb="545" eb="547">
      <t>ゾウカ</t>
    </rPh>
    <rPh sb="551" eb="552">
      <t>オオ</t>
    </rPh>
    <phoneticPr fontId="4"/>
  </si>
  <si>
    <r>
      <t>　春日井市水道事業は、平成29年度に経営戦略を策定し、概ね計画どおり進めてきたが、計画と実績に一部乖離が生じていたことから、令和４年度に中間見直しを行い、事業の効率化、施設規模の適正化など経営改善に取り組んでいる。
　管路については、重要度や優先度を考慮し、ダウンサイジングを考え、事業の平準化を図りながら、計画的に更新を進めている。
　今後は、人口減少や水需要の減少により給水収益の減少が見込まれ、２段階目の県営水道料金の値上げや急激な物価上昇、地震防災対策の強化を進めるなど、費用の増加や財源不足が見込まれるため、現在、前倒して経営戦略の改定を進めている。</t>
    </r>
    <rPh sb="201" eb="204">
      <t>ダンカイメ</t>
    </rPh>
    <rPh sb="224" eb="230">
      <t>ジシンボウサイタイサク</t>
    </rPh>
    <rPh sb="231" eb="233">
      <t>キョウカ</t>
    </rPh>
    <rPh sb="234" eb="235">
      <t>スス</t>
    </rPh>
    <rPh sb="240" eb="242">
      <t>ヒヨウ</t>
    </rPh>
    <rPh sb="243" eb="245">
      <t>ゾウカ</t>
    </rPh>
    <rPh sb="246" eb="250">
      <t>ザイゲンブソク</t>
    </rPh>
    <rPh sb="251" eb="253">
      <t>ミコ</t>
    </rPh>
    <phoneticPr fontId="4"/>
  </si>
  <si>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</si>
  <si>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</si>
  <si>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</si>
  <si>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</si>
  <si>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</si>
  <si>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</si>
  <si>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</si>
  <si>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</si>
  <si>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</si>
  <si>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</si>
  <si>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</si>
  <si>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</si>
  <si>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</si>
  <si>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</si>
  <si>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</si>
  <si>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</si>
  <si>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</si>
  <si>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</si>
  <si>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</si>
  <si>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</si>
  <si>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</si>
  <si>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</si>
  <si>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</si>
  <si>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</si>
  <si>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</si>
  <si>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</si>
  <si>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</si>
  <si>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</si>
  <si>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</si>
  <si>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</si>
  <si>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</si>
  <si>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</si>
  <si>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</si>
  <si>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/1/</t>
  </si>
  <si>
    <t>/1/</t>
  </si>
</sst>
</file>

<file path=xl/styles.xml><?xml version="1.0" encoding="utf-8"?>
<styleSheet xmlns="http://schemas.openxmlformats.org/spreadsheetml/2006/main" xmlns:a="http://schemas.openxmlformats.org/drawingml/2006/main" xmlns:mc="http://schemas.openxmlformats.org/markup-compatibility/2006" xmlns:x14ac="http://schemas.microsoft.com/office/spreadsheetml/2009/9/ac" xmlns:x16r2="http://schemas.microsoft.com/office/spreadsheetml/2015/02/main" xmlns:xdr="http://schemas.openxmlformats.org/drawingml/2006/spreadsheetDrawing" xmlns:xr="http://schemas.microsoft.com/office/spreadsheetml/2014/revision" count="5" mc:Ignorable="x14ac x16r2 xr">
  <numFmts count="13">
    <numFmt numFmtId="5" formatCode="&quot;$&quot;#,##0_);(&quot;$&quot;#,##0)"/>
    <numFmt numFmtId="6" formatCode="&quot;$&quot;#,##0_);[Red](&quot;$&quot;#,##0)"/>
    <numFmt numFmtId="7" formatCode="&quot;$&quot;#,##0.00_);(&quot;$&quot;#,##0.00)"/>
    <numFmt numFmtId="8" formatCode="&quot;$&quot;#,##0.00_);[Red](&quot;$&quot;#,##0.00)"/>
    <numFmt numFmtId="41" formatCode="_(* #,##0_);_(* (#,##0);_(* &quot;-&quot;_);_(@_)"/>
    <numFmt numFmtId="42" formatCode="_(&quot;$&quot;* #,##0_);_(&quot;$&quot;* (#,##0);_(&quot;$&quot;* &quot;-&quot;_);_(@_)"/>
    <numFmt numFmtId="43" formatCode="_(* #,##0.00_);_(* (#,##0.00);_(* &quot;-&quot;??_);_(@_)"/>
    <numFmt numFmtId="44" formatCode="_(&quot;$&quot;* #,##0.00_);_(&quot;$&quot;* (#,##0.00);_(&quot;$&quot;* &quot;-&quot;??_);_(@_)"/>
    <numFmt numFmtId="176" formatCode="#,##0;&quot;△&quot;#,##0"/>
    <numFmt numFmtId="177" formatCode="#,##0.00;&quot;△&quot;#,##0.00"/>
    <numFmt numFmtId="178" formatCode="#,##0.00;&quot;△&quot;#,##0.00;&quot;-&quot;"/>
    <numFmt numFmtId="179" formatCode="#,##0.00;&quot;△ &quot;#,##0.00"/>
    <numFmt numFmtId="180" formatCode="&quot;R&quot;yy"/>
  </numFmts>
  <fonts count="17">
    <font>
      <name val="ＭＳ Ｐゴシック"/>
      <charset val="128"/>
      <family val="2"/>
      <color rgb="FF000000"/>
      <sz val="11"/>
    </font>
    <font>
      <name val="ＭＳ Ｐゴシック"/>
      <charset val="128"/>
      <family val="2"/>
      <color rgb="FF000000"/>
      <sz val="11"/>
    </font>
    <font>
      <name val="ＭＳ Ｐゴシック"/>
      <charset val="128"/>
      <family val="2"/>
      <color rgb="FFFFFFFF"/>
      <sz val="11"/>
    </font>
    <font>
      <name val="ＭＳ ゴシック"/>
      <charset val="128"/>
      <family val="3"/>
      <b/>
      <color rgb="FF000000"/>
      <sz val="11"/>
    </font>
    <font>
      <name val="ＭＳ Ｐゴシック"/>
      <charset val="128"/>
      <family val="2"/>
      <color rgb="FF000000"/>
      <sz val="6"/>
    </font>
    <font>
      <name val="ＭＳ ゴシック"/>
      <charset val="128"/>
      <family val="3"/>
      <color rgb="FF000000"/>
      <sz val="11"/>
    </font>
    <font>
      <name val="ＭＳ ゴシック"/>
      <charset val="128"/>
      <family val="3"/>
      <b/>
      <color rgb="FF000000"/>
      <sz val="24"/>
    </font>
    <font>
      <name val="ＭＳ ゴシック"/>
      <charset val="128"/>
      <family val="3"/>
      <b/>
      <color rgb="FF000000"/>
      <sz val="11"/>
      <vertAlign val="superscript"/>
    </font>
    <font>
      <name val="ＭＳ ゴシック"/>
      <charset val="128"/>
      <family val="3"/>
      <b/>
      <color rgb="FF000000"/>
      <sz val="14"/>
    </font>
    <font>
      <name val="ＭＳ ゴシック"/>
      <charset val="128"/>
      <family val="3"/>
      <b/>
      <color rgb="FF3366FF"/>
      <sz val="11"/>
    </font>
    <font>
      <name val="ＭＳ ゴシック"/>
      <charset val="128"/>
      <family val="3"/>
      <b/>
      <color rgb="FF000000"/>
      <sz val="12"/>
      <vertAlign val="superscript"/>
    </font>
    <font>
      <name val="ＭＳ ゴシック"/>
      <charset val="128"/>
      <family val="3"/>
      <b/>
      <color rgb="FFFF5050"/>
      <sz val="11"/>
    </font>
    <font>
      <name val="ＭＳ ゴシック"/>
      <charset val="128"/>
      <family val="3"/>
      <b/>
      <color rgb="FF000000"/>
      <sz val="12"/>
    </font>
    <font>
      <name val="ＭＳ ゴシック"/>
      <charset val="128"/>
      <family val="3"/>
      <color rgb="FF000000"/>
      <sz val="9"/>
    </font>
    <font>
      <name val="ＭＳ ゴシック"/>
      <charset val="128"/>
      <family val="3"/>
      <b/>
      <color rgb="FF000000"/>
      <sz val="9"/>
    </font>
    <font>
      <name val="ＭＳ ゴシック"/>
      <charset val="128"/>
      <family val="3"/>
      <color rgb="FF000000"/>
      <sz val="11"/>
    </font>
    <font>
      <name val="ＭＳ ゴシック"/>
      <charset val="128"/>
      <family val="3"/>
      <color rgb="FF000000"/>
      <sz val="10"/>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rgb="FFC5E0B3"/>
        <bgColor indexed="64"/>
      </patternFill>
    </fill>
  </fills>
  <borders count="16">
    <border>
      <left style="none">
        <color rgb="FF000000"/>
      </left>
      <right style="none">
        <color rgb="FF000000"/>
      </right>
      <top style="none">
        <color rgb="FF000000"/>
      </top>
      <bottom style="none">
        <color rgb="FF000000"/>
      </bottom>
      <diagonal style="none">
        <color rgb="FF000000"/>
      </diagonal>
    </border>
    <border>
      <left style="none">
        <color rgb="FF000000"/>
      </left>
      <right style="none">
        <color rgb="FF000000"/>
      </right>
      <top style="none">
        <color rgb="FF000000"/>
      </top>
      <bottom style="thin"/>
      <diagonal style="none">
        <color rgb="FF000000"/>
      </diagonal>
    </border>
    <border>
      <left style="thin"/>
      <right style="none">
        <color rgb="FF000000"/>
      </right>
      <top style="thin"/>
      <bottom style="thin"/>
      <diagonal style="none">
        <color rgb="FF000000"/>
      </diagonal>
    </border>
    <border>
      <left style="none">
        <color rgb="FF000000"/>
      </left>
      <right style="none">
        <color rgb="FF000000"/>
      </right>
      <top style="thin"/>
      <bottom style="thin"/>
      <diagonal style="none">
        <color rgb="FF000000"/>
      </diagonal>
    </border>
    <border>
      <left style="none">
        <color rgb="FF000000"/>
      </left>
      <right style="thin"/>
      <top style="thin"/>
      <bottom style="thin"/>
      <diagonal style="none">
        <color rgb="FF000000"/>
      </diagonal>
    </border>
    <border>
      <left style="thin"/>
      <right style="thin"/>
      <top style="thin"/>
      <bottom style="thin"/>
      <diagonal style="none">
        <color rgb="FF000000"/>
      </diagonal>
    </border>
    <border>
      <left style="thin"/>
      <right style="none">
        <color rgb="FF000000"/>
      </right>
      <top style="thin"/>
      <bottom style="none">
        <color rgb="FF000000"/>
      </bottom>
      <diagonal style="none">
        <color rgb="FF000000"/>
      </diagonal>
    </border>
    <border>
      <left style="none">
        <color rgb="FF000000"/>
      </left>
      <right style="none">
        <color rgb="FF000000"/>
      </right>
      <top style="thin"/>
      <bottom style="none">
        <color rgb="FF000000"/>
      </bottom>
      <diagonal style="none">
        <color rgb="FF000000"/>
      </diagonal>
    </border>
    <border>
      <left style="none">
        <color rgb="FF000000"/>
      </left>
      <right style="thin"/>
      <top style="thin"/>
      <bottom style="none">
        <color rgb="FF000000"/>
      </bottom>
      <diagonal style="none">
        <color rgb="FF000000"/>
      </diagonal>
    </border>
    <border>
      <left style="thin"/>
      <right style="none">
        <color rgb="FF000000"/>
      </right>
      <top style="none">
        <color rgb="FF000000"/>
      </top>
      <bottom style="none">
        <color rgb="FF000000"/>
      </bottom>
      <diagonal style="none">
        <color rgb="FF000000"/>
      </diagonal>
    </border>
    <border>
      <left style="none">
        <color rgb="FF000000"/>
      </left>
      <right style="thin"/>
      <top style="none">
        <color rgb="FF000000"/>
      </top>
      <bottom style="none">
        <color rgb="FF000000"/>
      </bottom>
      <diagonal style="none">
        <color rgb="FF000000"/>
      </diagonal>
    </border>
    <border>
      <left style="thin"/>
      <right style="none">
        <color rgb="FF000000"/>
      </right>
      <top style="none">
        <color rgb="FF000000"/>
      </top>
      <bottom style="thin"/>
      <diagonal style="none">
        <color rgb="FF000000"/>
      </diagonal>
    </border>
    <border>
      <left style="none">
        <color rgb="FF000000"/>
      </left>
      <right style="thin"/>
      <top style="none">
        <color rgb="FF000000"/>
      </top>
      <bottom style="thin"/>
      <diagonal style="none">
        <color rgb="FF000000"/>
      </diagonal>
    </border>
    <border>
      <left style="thin"/>
      <right style="thin"/>
      <top style="thin"/>
      <bottom style="none">
        <color rgb="FF000000"/>
      </bottom>
      <diagonal style="none">
        <color rgb="FF000000"/>
      </diagonal>
    </border>
    <border>
      <left style="thin"/>
      <right style="thin"/>
      <top style="none">
        <color rgb="FF000000"/>
      </top>
      <bottom style="none">
        <color rgb="FF000000"/>
      </bottom>
      <diagonal style="none">
        <color rgb="FF000000"/>
      </diagonal>
    </border>
    <border>
      <left style="thin"/>
      <right style="thin"/>
      <top style="none">
        <color rgb="FF000000"/>
      </top>
      <bottom style="thin"/>
      <diagonal style="none">
        <color rgb="FF000000"/>
      </diagonal>
    </border>
  </borders>
  <cellStyleXfs count="2">
    <xf numFmtId="0" fontId="0" fillId="0" borderId="0" xfId="0" applyAlignment="1">
      <alignment vertical="center"/>
    </xf>
    <xf numFmtId="38" fontId="1" fillId="0" borderId="0" xfId="0" applyNumberFormat="1" applyFont="1" applyAlignment="1">
      <alignment vertical="center"/>
    </xf>
  </cellStyleXfs>
  <cellXfs count="95">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5" fillId="0" borderId="9" xfId="0" applyFont="1" applyBorder="1" applyAlignment="1">
      <alignment vertical="center"/>
    </xf>
    <xf numFmtId="0" fontId="5" fillId="0" borderId="10" xfId="0" applyFont="1" applyBorder="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12" xfId="0" applyFont="1" applyBorder="1" applyAlignment="1">
      <alignment vertical="center"/>
    </xf>
    <xf numFmtId="0" fontId="3" fillId="0" borderId="0" xfId="0" applyFont="1" applyAlignment="1">
      <alignment horizontal="center" vertical="center"/>
    </xf>
    <xf numFmtId="0" fontId="15" fillId="0" borderId="0" xfId="0" applyFont="1" applyAlignment="1">
      <alignment vertical="center"/>
    </xf>
    <xf numFmtId="0" fontId="2" fillId="0" borderId="0" xfId="0" applyFont="1" applyAlignment="1" applyProtection="1">
      <alignment vertical="center"/>
      <protection hidden="1"/>
    </xf>
    <xf numFmtId="0" fontId="2" fillId="0" borderId="0" xfId="0" applyFont="1" applyAlignment="1">
      <alignment vertical="center"/>
    </xf>
    <xf numFmtId="0" fontId="0" fillId="3" borderId="5" xfId="0" applyFill="1" applyBorder="1" applyAlignment="1">
      <alignment vertical="center"/>
    </xf>
    <xf numFmtId="0" fontId="0" fillId="3" borderId="13" xfId="0" applyFill="1" applyBorder="1" applyAlignment="1">
      <alignment vertical="center"/>
    </xf>
    <xf numFmtId="0" fontId="0" fillId="3" borderId="14" xfId="0" applyFill="1" applyBorder="1" applyAlignment="1">
      <alignment vertical="center"/>
    </xf>
    <xf numFmtId="0" fontId="0" fillId="3" borderId="15" xfId="0" applyFill="1" applyBorder="1" applyAlignment="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0" applyNumberFormat="1" applyFill="1" applyBorder="1" applyAlignment="1">
      <alignment vertical="center" shrinkToFit="1"/>
    </xf>
    <xf numFmtId="178" fontId="0" fillId="4" borderId="5" xfId="0" applyNumberForma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0" applyNumberFormat="1" applyBorder="1" applyAlignment="1">
      <alignment vertical="center" shrinkToFit="1"/>
    </xf>
    <xf numFmtId="40" fontId="0" fillId="0" borderId="0" xfId="0" applyNumberFormat="1" applyAlignment="1">
      <alignment vertical="center"/>
    </xf>
    <xf numFmtId="179" fontId="0" fillId="0" borderId="0" xfId="0" applyNumberFormat="1" applyAlignment="1">
      <alignment vertical="center" shrinkToFit="1"/>
    </xf>
    <xf numFmtId="0" fontId="0" fillId="5" borderId="5" xfId="0" applyFill="1" applyBorder="1" applyAlignment="1">
      <alignment vertical="center"/>
    </xf>
    <xf numFmtId="180" fontId="0" fillId="0" borderId="5" xfId="0" applyNumberFormat="1" applyBorder="1" applyAlignme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worksheet" Target="worksheets/sheet1.xml" TargetMode="Internal"/><Relationship Id="rId2" Type="http://schemas.openxmlformats.org/officeDocument/2006/relationships/worksheet" Target="worksheets/sheet2.xml" TargetMode="Internal"/><Relationship Id="rId3" Type="http://schemas.openxmlformats.org/officeDocument/2006/relationships/theme" Target="theme/theme1.xml" TargetMode="Internal"/><Relationship Id="rId4" Type="http://schemas.openxmlformats.org/officeDocument/2006/relationships/styles" Target="styles.xml" TargetMode="Internal"/><Relationship Id="rId5" Type="http://schemas.openxmlformats.org/officeDocument/2006/relationships/sharedStrings" Target="sharedStrings.xml" TargetMode="Internal"/><Relationship Id="rId6" Type="http://schemas.openxmlformats.org/officeDocument/2006/relationships/calcChain" Target="calcChain.xml" TargetMode="Internal"/></Relationships>
</file>

<file path=xl/charts/chart1.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0.64</c:v>
                </c:pt>
                <c:pt idx="1">
                  <c:v>0.94</c:v>
                </c:pt>
                <c:pt idx="2">
                  <c:v>1.35</c:v>
                </c:pt>
                <c:pt idx="3">
                  <c:v>1.04</c:v>
                </c:pt>
                <c:pt idx="4">
                  <c:v>0.89</c:v>
                </c:pt>
              </c:numCache>
            </c:numRef>
          </c:val>
          <c:extLst>
            <c:ext xmlns:c16="http://schemas.microsoft.com/office/drawing/2014/chart" uri="{C3380CC4-5D6E-409C-BE32-E72D297353CC}">
              <c16:uniqueId val="{00000000-ECD2-496C-A1DA-BBBFE9CB140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ECD2-496C-A1DA-BBBFE9CB140F}"/>
            </c:ext>
          </c:extLst>
        </c:ser>
        <c:dLbls>
          <c:showLegendKey val="0"/>
          <c:showVal val="0"/>
          <c:showCatName val="0"/>
          <c:showSerName val="0"/>
          <c:showPercent val="0"/>
          <c:showBubbleSize val="0"/>
        </c:dLbls>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86.76</c:v>
                </c:pt>
                <c:pt idx="1">
                  <c:v>84.4</c:v>
                </c:pt>
                <c:pt idx="2">
                  <c:v>82.82</c:v>
                </c:pt>
                <c:pt idx="3">
                  <c:v>82.51</c:v>
                </c:pt>
                <c:pt idx="4">
                  <c:v>83.27</c:v>
                </c:pt>
              </c:numCache>
            </c:numRef>
          </c:val>
          <c:extLst>
            <c:ext xmlns:c16="http://schemas.microsoft.com/office/drawing/2014/chart" uri="{C3380CC4-5D6E-409C-BE32-E72D297353CC}">
              <c16:uniqueId val="{00000000-4F43-4A46-828F-2C8C562001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4F43-4A46-828F-2C8C562001BE}"/>
            </c:ext>
          </c:extLst>
        </c:ser>
        <c:dLbls>
          <c:showLegendKey val="0"/>
          <c:showVal val="0"/>
          <c:showCatName val="0"/>
          <c:showSerName val="0"/>
          <c:showPercent val="0"/>
          <c:showBubbleSize val="0"/>
        </c:dLbls>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92.39</c:v>
                </c:pt>
                <c:pt idx="1">
                  <c:v>93.26</c:v>
                </c:pt>
                <c:pt idx="2">
                  <c:v>93.7</c:v>
                </c:pt>
                <c:pt idx="3">
                  <c:v>92.6</c:v>
                </c:pt>
                <c:pt idx="4">
                  <c:v>92.16</c:v>
                </c:pt>
              </c:numCache>
            </c:numRef>
          </c:val>
          <c:extLst>
            <c:ext xmlns:c16="http://schemas.microsoft.com/office/drawing/2014/chart" uri="{C3380CC4-5D6E-409C-BE32-E72D297353CC}">
              <c16:uniqueId val="{00000000-5D97-4B78-837C-FAD5D7A3F3D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5D97-4B78-837C-FAD5D7A3F3D6}"/>
            </c:ext>
          </c:extLst>
        </c:ser>
        <c:dLbls>
          <c:showLegendKey val="0"/>
          <c:showVal val="0"/>
          <c:showCatName val="0"/>
          <c:showSerName val="0"/>
          <c:showPercent val="0"/>
          <c:showBubbleSize val="0"/>
        </c:dLbls>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110.25</c:v>
                </c:pt>
                <c:pt idx="1">
                  <c:v>107.23</c:v>
                </c:pt>
                <c:pt idx="2">
                  <c:v>108.35</c:v>
                </c:pt>
                <c:pt idx="3">
                  <c:v>106</c:v>
                </c:pt>
                <c:pt idx="4">
                  <c:v>103.58</c:v>
                </c:pt>
              </c:numCache>
            </c:numRef>
          </c:val>
          <c:extLst>
            <c:ext xmlns:c16="http://schemas.microsoft.com/office/drawing/2014/chart" uri="{C3380CC4-5D6E-409C-BE32-E72D297353CC}">
              <c16:uniqueId val="{00000000-E066-4418-8858-D897D3EC489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E066-4418-8858-D897D3EC4892}"/>
            </c:ext>
          </c:extLst>
        </c:ser>
        <c:dLbls>
          <c:showLegendKey val="0"/>
          <c:showVal val="0"/>
          <c:showCatName val="0"/>
          <c:showSerName val="0"/>
          <c:showPercent val="0"/>
          <c:showBubbleSize val="0"/>
        </c:dLbls>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53.04</c:v>
                </c:pt>
                <c:pt idx="1">
                  <c:v>54.53</c:v>
                </c:pt>
                <c:pt idx="2">
                  <c:v>55.54</c:v>
                </c:pt>
                <c:pt idx="3">
                  <c:v>56.52</c:v>
                </c:pt>
                <c:pt idx="4">
                  <c:v>57.25</c:v>
                </c:pt>
              </c:numCache>
            </c:numRef>
          </c:val>
          <c:extLst>
            <c:ext xmlns:c16="http://schemas.microsoft.com/office/drawing/2014/chart" uri="{C3380CC4-5D6E-409C-BE32-E72D297353CC}">
              <c16:uniqueId val="{00000000-1CFB-4216-BDAB-4CFC8FFF4F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1CFB-4216-BDAB-4CFC8FFF4F02}"/>
            </c:ext>
          </c:extLst>
        </c:ser>
        <c:dLbls>
          <c:showLegendKey val="0"/>
          <c:showVal val="0"/>
          <c:showCatName val="0"/>
          <c:showSerName val="0"/>
          <c:showPercent val="0"/>
          <c:showBubbleSize val="0"/>
        </c:dLbls>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23.93</c:v>
                </c:pt>
                <c:pt idx="1">
                  <c:v>25.43</c:v>
                </c:pt>
                <c:pt idx="2">
                  <c:v>26.6</c:v>
                </c:pt>
                <c:pt idx="3">
                  <c:v>27.65</c:v>
                </c:pt>
                <c:pt idx="4">
                  <c:v>28.55</c:v>
                </c:pt>
              </c:numCache>
            </c:numRef>
          </c:val>
          <c:extLst>
            <c:ext xmlns:c16="http://schemas.microsoft.com/office/drawing/2014/chart" uri="{C3380CC4-5D6E-409C-BE32-E72D297353CC}">
              <c16:uniqueId val="{00000000-B11F-48EF-ADAF-9EE21926A5F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B11F-48EF-ADAF-9EE21926A5F5}"/>
            </c:ext>
          </c:extLst>
        </c:ser>
        <c:dLbls>
          <c:showLegendKey val="0"/>
          <c:showVal val="0"/>
          <c:showCatName val="0"/>
          <c:showSerName val="0"/>
          <c:showPercent val="0"/>
          <c:showBubbleSize val="0"/>
        </c:dLbls>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0E-46BB-A685-E8B243FE336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10E-46BB-A685-E8B243FE3361}"/>
            </c:ext>
          </c:extLst>
        </c:ser>
        <c:dLbls>
          <c:showLegendKey val="0"/>
          <c:showVal val="0"/>
          <c:showCatName val="0"/>
          <c:showSerName val="0"/>
          <c:showPercent val="0"/>
          <c:showBubbleSize val="0"/>
        </c:dLbls>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609.37</c:v>
                </c:pt>
                <c:pt idx="1">
                  <c:v>484.28</c:v>
                </c:pt>
                <c:pt idx="2">
                  <c:v>443.25</c:v>
                </c:pt>
                <c:pt idx="3">
                  <c:v>422.48</c:v>
                </c:pt>
                <c:pt idx="4">
                  <c:v>458.33</c:v>
                </c:pt>
              </c:numCache>
            </c:numRef>
          </c:val>
          <c:extLst>
            <c:ext xmlns:c16="http://schemas.microsoft.com/office/drawing/2014/chart" uri="{C3380CC4-5D6E-409C-BE32-E72D297353CC}">
              <c16:uniqueId val="{00000000-8899-4EA7-B945-52EE62D5E19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8899-4EA7-B945-52EE62D5E199}"/>
            </c:ext>
          </c:extLst>
        </c:ser>
        <c:dLbls>
          <c:showLegendKey val="0"/>
          <c:showVal val="0"/>
          <c:showCatName val="0"/>
          <c:showSerName val="0"/>
          <c:showPercent val="0"/>
          <c:showBubbleSize val="0"/>
        </c:dLbls>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52.86</c:v>
                </c:pt>
                <c:pt idx="1">
                  <c:v>37.409999999999997</c:v>
                </c:pt>
                <c:pt idx="2">
                  <c:v>34.090000000000003</c:v>
                </c:pt>
                <c:pt idx="3">
                  <c:v>23.19</c:v>
                </c:pt>
                <c:pt idx="4">
                  <c:v>16.649999999999999</c:v>
                </c:pt>
              </c:numCache>
            </c:numRef>
          </c:val>
          <c:extLst>
            <c:ext xmlns:c16="http://schemas.microsoft.com/office/drawing/2014/chart" uri="{C3380CC4-5D6E-409C-BE32-E72D297353CC}">
              <c16:uniqueId val="{00000000-4AF4-404D-AF65-35774844F52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4AF4-404D-AF65-35774844F52B}"/>
            </c:ext>
          </c:extLst>
        </c:ser>
        <c:dLbls>
          <c:showLegendKey val="0"/>
          <c:showVal val="0"/>
          <c:showCatName val="0"/>
          <c:showSerName val="0"/>
          <c:showPercent val="0"/>
          <c:showBubbleSize val="0"/>
        </c:dLbls>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88.07</c:v>
                </c:pt>
                <c:pt idx="1">
                  <c:v>100.48</c:v>
                </c:pt>
                <c:pt idx="2">
                  <c:v>90.63</c:v>
                </c:pt>
                <c:pt idx="3">
                  <c:v>99.24</c:v>
                </c:pt>
                <c:pt idx="4">
                  <c:v>97.85</c:v>
                </c:pt>
              </c:numCache>
            </c:numRef>
          </c:val>
          <c:extLst>
            <c:ext xmlns:c16="http://schemas.microsoft.com/office/drawing/2014/chart" uri="{C3380CC4-5D6E-409C-BE32-E72D297353CC}">
              <c16:uniqueId val="{00000000-EF1F-4B1B-ACC3-F8C3F73423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EF1F-4B1B-ACC3-F8C3F7342395}"/>
            </c:ext>
          </c:extLst>
        </c:ser>
        <c:dLbls>
          <c:showLegendKey val="0"/>
          <c:showVal val="0"/>
          <c:showCatName val="0"/>
          <c:showSerName val="0"/>
          <c:showPercent val="0"/>
          <c:showBubbleSize val="0"/>
        </c:dLbls>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133.13</c:v>
                </c:pt>
                <c:pt idx="1">
                  <c:v>139.85</c:v>
                </c:pt>
                <c:pt idx="2">
                  <c:v>138.16</c:v>
                </c:pt>
                <c:pt idx="3">
                  <c:v>143.13</c:v>
                </c:pt>
                <c:pt idx="4">
                  <c:v>146.18</c:v>
                </c:pt>
              </c:numCache>
            </c:numRef>
          </c:val>
          <c:extLst>
            <c:ext xmlns:c16="http://schemas.microsoft.com/office/drawing/2014/chart" uri="{C3380CC4-5D6E-409C-BE32-E72D297353CC}">
              <c16:uniqueId val="{00000000-B2F5-43BB-A5E7-31A6CE97C2A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B2F5-43BB-A5E7-31A6CE97C2A8}"/>
            </c:ext>
          </c:extLst>
        </c:ser>
        <c:dLbls>
          <c:showLegendKey val="0"/>
          <c:showVal val="0"/>
          <c:showCatName val="0"/>
          <c:showSerName val="0"/>
          <c:showPercent val="0"/>
          <c:showBubbleSize val="0"/>
        </c:dLbls>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TargetMode="Internal"/><Relationship Id="rId2" Type="http://schemas.openxmlformats.org/officeDocument/2006/relationships/drawing" Target="../drawings/drawing1.xml" TargetMode="In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TargetMode="Internal"/></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sheetViews>
    <sheetView showGridLines="0" workbookViewId="0" tabSelected="1" zoomScaleNormal="100">
      <selection pane="topLeft" activeCell="CI72" sqref="CI72"/>
    </sheetView>
  </sheetViews>
  <sheetFormatPr baseColWidth="8" defaultColWidth="2.6328125" defaultRowHeight="13"/>
  <cols>
    <col min="1" max="1" width="2.6328125" customWidth="1"/>
    <col min="2" max="62" width="3.7265625" customWidth="1"/>
    <col min="64" max="78" width="3.08984375" customWidth="1"/>
    <col min="79" max="79" width="4.453125" bestFit="1" customWidth="1"/>
    <col min="81" max="82" width="4.453125" bestFit="1" customWidth="1"/>
  </cols>
  <sheetData>
    <row ht="17.25" customHeight="1" r="1" spans="1:78"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ht="9.75" customHeight="1" r="2" spans="1:78"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ht="9.75" customHeight="1" r="3" spans="1:78"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ht="9.75" customHeight="1" r="4" spans="1:78"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ht="9.75" customHeight="1" r="5" spans="1:78"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ht="18.75" customHeight="1" r="6" spans="1:78" x14ac:dyDescent="0.2">
      <c r="A6" s="2"/>
      <c r="B6" s="76" t="str">
        <f>データ!H6</f>
        <v>愛知県　春日井市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ht="18.75" customHeight="1" r="7" spans="1:78"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ht="18.75" customHeight="1" r="8" spans="1:78"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A1</v>
      </c>
      <c r="X8" s="74"/>
      <c r="Y8" s="74"/>
      <c r="Z8" s="74"/>
      <c r="AA8" s="74"/>
      <c r="AB8" s="74"/>
      <c r="AC8" s="74"/>
      <c r="AD8" s="74" t="str">
        <f>データ!$M$6</f>
        <v>非設置</v>
      </c>
      <c r="AE8" s="74"/>
      <c r="AF8" s="74"/>
      <c r="AG8" s="74"/>
      <c r="AH8" s="74"/>
      <c r="AI8" s="74"/>
      <c r="AJ8" s="74"/>
      <c r="AK8" s="2"/>
      <c r="AL8" s="65">
        <f>データ!$R$6</f>
        <v>305902</v>
      </c>
      <c r="AM8" s="65"/>
      <c r="AN8" s="65"/>
      <c r="AO8" s="65"/>
      <c r="AP8" s="65"/>
      <c r="AQ8" s="65"/>
      <c r="AR8" s="65"/>
      <c r="AS8" s="65"/>
      <c r="AT8" s="36">
        <f>データ!$S$6</f>
        <v>92.78</v>
      </c>
      <c r="AU8" s="37"/>
      <c r="AV8" s="37"/>
      <c r="AW8" s="37"/>
      <c r="AX8" s="37"/>
      <c r="AY8" s="37"/>
      <c r="AZ8" s="37"/>
      <c r="BA8" s="37"/>
      <c r="BB8" s="54">
        <f>データ!$T$6</f>
        <v>3297.07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ht="18.75" customHeight="1" r="9" spans="1:78"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ht="18.75" customHeight="1" r="10" spans="1:78" x14ac:dyDescent="0.2">
      <c r="A10" s="2"/>
      <c r="B10" s="36" t="str">
        <f>データ!$N$6</f>
        <v>-</v>
      </c>
      <c r="C10" s="37"/>
      <c r="D10" s="37"/>
      <c r="E10" s="37"/>
      <c r="F10" s="37"/>
      <c r="G10" s="37"/>
      <c r="H10" s="37"/>
      <c r="I10" s="36">
        <f>データ!$O$6</f>
        <v>94.79</v>
      </c>
      <c r="J10" s="37"/>
      <c r="K10" s="37"/>
      <c r="L10" s="37"/>
      <c r="M10" s="37"/>
      <c r="N10" s="37"/>
      <c r="O10" s="64"/>
      <c r="P10" s="54">
        <f>データ!$P$6</f>
        <v>100</v>
      </c>
      <c r="Q10" s="54"/>
      <c r="R10" s="54"/>
      <c r="S10" s="54"/>
      <c r="T10" s="54"/>
      <c r="U10" s="54"/>
      <c r="V10" s="54"/>
      <c r="W10" s="65">
        <f>データ!$Q$6</f>
        <v>2167</v>
      </c>
      <c r="X10" s="65"/>
      <c r="Y10" s="65"/>
      <c r="Z10" s="65"/>
      <c r="AA10" s="65"/>
      <c r="AB10" s="65"/>
      <c r="AC10" s="65"/>
      <c r="AD10" s="2"/>
      <c r="AE10" s="2"/>
      <c r="AF10" s="2"/>
      <c r="AG10" s="2"/>
      <c r="AH10" s="2"/>
      <c r="AI10" s="2"/>
      <c r="AJ10" s="2"/>
      <c r="AK10" s="2"/>
      <c r="AL10" s="65">
        <f>データ!$U$6</f>
        <v>305249</v>
      </c>
      <c r="AM10" s="65"/>
      <c r="AN10" s="65"/>
      <c r="AO10" s="65"/>
      <c r="AP10" s="65"/>
      <c r="AQ10" s="65"/>
      <c r="AR10" s="65"/>
      <c r="AS10" s="65"/>
      <c r="AT10" s="36">
        <f>データ!$V$6</f>
        <v>73.7</v>
      </c>
      <c r="AU10" s="37"/>
      <c r="AV10" s="37"/>
      <c r="AW10" s="37"/>
      <c r="AX10" s="37"/>
      <c r="AY10" s="37"/>
      <c r="AZ10" s="37"/>
      <c r="BA10" s="37"/>
      <c r="BB10" s="54">
        <f>データ!$W$6</f>
        <v>4141.78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ht="9.75" customHeight="1" r="11" spans="1:78"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ht="9.75" customHeight="1" r="12" spans="1:78"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ht="9.75" customHeight="1" r="13" spans="1:78"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ht="13.5" customHeight="1" r="14" spans="1:78"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ht="13.5" customHeight="1" r="15" spans="1:78"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ht="13.5" customHeight="1" r="16" spans="1:78"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ht="13.5" customHeight="1" r="17" spans="1:78"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ht="13.5" customHeight="1" r="18" spans="1:78"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ht="13.5" customHeight="1" r="19" spans="1:78"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ht="13.5" customHeight="1" r="20" spans="1:78"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ht="13.5" customHeight="1" r="21" spans="1:78"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ht="13.5" customHeight="1" r="22" spans="1:78"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ht="13.5" customHeight="1" r="23" spans="1:78"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ht="13.5" customHeight="1" r="24" spans="1:78"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ht="13.5" customHeight="1" r="25" spans="1:78"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ht="13.5" customHeight="1" r="26" spans="1:78"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ht="13.5" customHeight="1" r="27" spans="1:78"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ht="13.5" customHeight="1" r="28" spans="1:78"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ht="13.5" customHeight="1" r="29" spans="1:78"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ht="13.5" customHeight="1" r="30" spans="1:78"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ht="13.5" customHeight="1" r="31" spans="1:78"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ht="13.5" customHeight="1" r="32" spans="1:78"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ht="13.5" customHeight="1" r="33" spans="1:78"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ht="13.5" customHeight="1" r="34" spans="1:78"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ht="13.5" customHeight="1" r="35" spans="1:78"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ht="13.5" customHeight="1" r="36" spans="1:78"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ht="13.5" customHeight="1" r="37" spans="1:78"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ht="13.5" customHeight="1" r="38" spans="1:78"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ht="13.5" customHeight="1" r="39" spans="1:78"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ht="13.5" customHeight="1" r="40" spans="1:78"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ht="13.5" customHeight="1" r="41" spans="1:78"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ht="13.5" customHeight="1" r="42" spans="1:78"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ht="13.5" customHeight="1" r="43" spans="1:78"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ht="13.5" customHeight="1" r="44" spans="1:78"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ht="13.5" customHeight="1" r="45" spans="1:78"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ht="13.5" customHeight="1" r="46" spans="1:78"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ht="13.5" customHeight="1" r="47" spans="1:78"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110</v>
      </c>
      <c r="BM47" s="90"/>
      <c r="BN47" s="90"/>
      <c r="BO47" s="90"/>
      <c r="BP47" s="90"/>
      <c r="BQ47" s="90"/>
      <c r="BR47" s="90"/>
      <c r="BS47" s="90"/>
      <c r="BT47" s="90"/>
      <c r="BU47" s="90"/>
      <c r="BV47" s="90"/>
      <c r="BW47" s="90"/>
      <c r="BX47" s="90"/>
      <c r="BY47" s="90"/>
      <c r="BZ47" s="91"/>
    </row>
    <row ht="13.5" customHeight="1" r="48" spans="1:78"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ht="13.5" customHeight="1" r="49" spans="1:78"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ht="13.5" customHeight="1" r="50" spans="1:78"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ht="13.5" customHeight="1" r="51" spans="1:78"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ht="13.5" customHeight="1" r="52" spans="1:78"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ht="13.5" customHeight="1" r="53" spans="1:78"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ht="13.5" customHeight="1" r="54" spans="1:78"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ht="13.5" customHeight="1" r="55" spans="1:78"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ht="13.5" customHeight="1" r="56" spans="1:78"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ht="13.5" customHeight="1" r="57" spans="1:78"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ht="13.5" customHeight="1" r="58" spans="1:78"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ht="13.5" customHeight="1" r="59" spans="1:78"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ht="13.5" customHeight="1" r="60" spans="1:78"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89"/>
      <c r="BM60" s="90"/>
      <c r="BN60" s="90"/>
      <c r="BO60" s="90"/>
      <c r="BP60" s="90"/>
      <c r="BQ60" s="90"/>
      <c r="BR60" s="90"/>
      <c r="BS60" s="90"/>
      <c r="BT60" s="90"/>
      <c r="BU60" s="90"/>
      <c r="BV60" s="90"/>
      <c r="BW60" s="90"/>
      <c r="BX60" s="90"/>
      <c r="BY60" s="90"/>
      <c r="BZ60" s="91"/>
    </row>
    <row ht="13.5" customHeight="1" r="61" spans="1:78"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89"/>
      <c r="BM61" s="90"/>
      <c r="BN61" s="90"/>
      <c r="BO61" s="90"/>
      <c r="BP61" s="90"/>
      <c r="BQ61" s="90"/>
      <c r="BR61" s="90"/>
      <c r="BS61" s="90"/>
      <c r="BT61" s="90"/>
      <c r="BU61" s="90"/>
      <c r="BV61" s="90"/>
      <c r="BW61" s="90"/>
      <c r="BX61" s="90"/>
      <c r="BY61" s="90"/>
      <c r="BZ61" s="91"/>
    </row>
    <row ht="13.5" customHeight="1" r="62" spans="1:78"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ht="13.5" customHeight="1" r="63" spans="1:78"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ht="13.5" customHeight="1" r="64" spans="1:78"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ht="13.5" customHeight="1" r="65" spans="1:78"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ht="13.5" customHeight="1" r="66" spans="1:78"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112</v>
      </c>
      <c r="BM66" s="90"/>
      <c r="BN66" s="90"/>
      <c r="BO66" s="90"/>
      <c r="BP66" s="90"/>
      <c r="BQ66" s="90"/>
      <c r="BR66" s="90"/>
      <c r="BS66" s="90"/>
      <c r="BT66" s="90"/>
      <c r="BU66" s="90"/>
      <c r="BV66" s="90"/>
      <c r="BW66" s="90"/>
      <c r="BX66" s="90"/>
      <c r="BY66" s="90"/>
      <c r="BZ66" s="91"/>
    </row>
    <row ht="13.5" customHeight="1" r="67" spans="1:78"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ht="13.5" customHeight="1" r="68" spans="1:78"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ht="13.5" customHeight="1" r="69" spans="1:78"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ht="13.5" customHeight="1" r="70" spans="1:78"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ht="13.5" customHeight="1" r="71" spans="1:78"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ht="13.5" customHeight="1" r="72" spans="1:78"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ht="13.5" customHeight="1" r="73" spans="1:78"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ht="13.5" customHeight="1" r="74" spans="1:78"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ht="13.5" customHeight="1" r="75" spans="1:78"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ht="13.5" customHeight="1" r="76" spans="1:78"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ht="13.5" customHeight="1" r="77" spans="1:78"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ht="13.5" customHeight="1" r="78" spans="1:78"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ht="13.5" customHeight="1" r="79" spans="1:78"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ht="13.5" customHeight="1" r="80" spans="1:78"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ht="13.5" customHeight="1" r="81" spans="1:78"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ht="13.5" customHeight="1" r="82" spans="1:78"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2">
      <c r="C83" s="12"/>
    </row>
    <row hidden="1" r="84" spans="1:78"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hidden="1" r="85" spans="1:78"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sheet="1" objects="1" scenarios="1" formatCells="0" formatColumns="0" formatRows="0" algorithmName="SHA-512" hashValue="LWK/HYtsbzNVRR9FB5jT+lkFl1qne+1kcQtnZxvhf17tcctTjKeRPuct/6rBVoHIl9w9VR3KiKI/HSlqsIJlCA==" saltValue="zAMjji25faEC1jj4H56LyA==" spinCount="10000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sheetViews>
    <sheetView showGridLines="0" workbookViewId="0">
      <selection pane="topLeft" activeCell="A1"/>
    </sheetView>
  </sheetViews>
  <sheetFormatPr baseColWidth="8" defaultRowHeight="13"/>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COLUMN()-1</f>
        <v>2</v>
      </c>
      <c r="D2" s="15">
        <v>3</v>
      </c>
      <c r="E2" s="15">
        <v>4</v>
      </c>
      <c r="F2" s="15">
        <v>5</v>
      </c>
      <c r="G2" s="15">
        <v>6</v>
      </c>
      <c r="H2" s="15">
        <v>7</v>
      </c>
      <c r="I2" s="15">
        <v>8</v>
      </c>
      <c r="J2" s="15">
        <v>9</v>
      </c>
      <c r="K2" s="15">
        <v>10</v>
      </c>
      <c r="L2" s="15">
        <v>11</v>
      </c>
      <c r="M2" s="15">
        <v>12</v>
      </c>
      <c r="N2" s="15">
        <v>13</v>
      </c>
      <c r="O2" s="15">
        <v>14</v>
      </c>
      <c r="P2" s="15">
        <v>15</v>
      </c>
      <c r="Q2" s="15">
        <v>16</v>
      </c>
      <c r="R2" s="15">
        <v>17</v>
      </c>
      <c r="S2" s="15">
        <v>18</v>
      </c>
      <c r="T2" s="15">
        <v>19</v>
      </c>
      <c r="U2" s="15">
        <v>20</v>
      </c>
      <c r="V2" s="15">
        <v>21</v>
      </c>
      <c r="W2" s="15">
        <v>22</v>
      </c>
      <c r="X2" s="15">
        <v>23</v>
      </c>
      <c r="Y2" s="15">
        <v>24</v>
      </c>
      <c r="Z2" s="15">
        <v>25</v>
      </c>
      <c r="AA2" s="15">
        <v>26</v>
      </c>
      <c r="AB2" s="15">
        <v>27</v>
      </c>
      <c r="AC2" s="15">
        <v>28</v>
      </c>
      <c r="AD2" s="15">
        <v>29</v>
      </c>
      <c r="AE2" s="15">
        <v>30</v>
      </c>
      <c r="AF2" s="15">
        <v>31</v>
      </c>
      <c r="AG2" s="15">
        <v>32</v>
      </c>
      <c r="AH2" s="15">
        <v>33</v>
      </c>
      <c r="AI2" s="15">
        <v>34</v>
      </c>
      <c r="AJ2" s="15">
        <v>35</v>
      </c>
      <c r="AK2" s="15">
        <v>36</v>
      </c>
      <c r="AL2" s="15">
        <v>37</v>
      </c>
      <c r="AM2" s="15">
        <v>38</v>
      </c>
      <c r="AN2" s="15">
        <v>39</v>
      </c>
      <c r="AO2" s="15">
        <v>40</v>
      </c>
      <c r="AP2" s="15">
        <v>41</v>
      </c>
      <c r="AQ2" s="15">
        <v>42</v>
      </c>
      <c r="AR2" s="15">
        <v>43</v>
      </c>
      <c r="AS2" s="15">
        <v>44</v>
      </c>
      <c r="AT2" s="15">
        <v>45</v>
      </c>
      <c r="AU2" s="15">
        <v>46</v>
      </c>
      <c r="AV2" s="15">
        <v>47</v>
      </c>
      <c r="AW2" s="15">
        <v>48</v>
      </c>
      <c r="AX2" s="15">
        <v>49</v>
      </c>
      <c r="AY2" s="15">
        <v>50</v>
      </c>
      <c r="AZ2" s="15">
        <v>51</v>
      </c>
      <c r="BA2" s="15">
        <v>52</v>
      </c>
      <c r="BB2" s="15">
        <v>53</v>
      </c>
      <c r="BC2" s="15">
        <v>54</v>
      </c>
      <c r="BD2" s="15">
        <v>55</v>
      </c>
      <c r="BE2" s="15">
        <v>56</v>
      </c>
      <c r="BF2" s="15">
        <v>57</v>
      </c>
      <c r="BG2" s="15">
        <v>58</v>
      </c>
      <c r="BH2" s="15">
        <v>59</v>
      </c>
      <c r="BI2" s="15">
        <v>60</v>
      </c>
      <c r="BJ2" s="15">
        <v>61</v>
      </c>
      <c r="BK2" s="15">
        <v>62</v>
      </c>
      <c r="BL2" s="15">
        <v>63</v>
      </c>
      <c r="BM2" s="15">
        <v>64</v>
      </c>
      <c r="BN2" s="15">
        <v>65</v>
      </c>
      <c r="BO2" s="15">
        <v>66</v>
      </c>
      <c r="BP2" s="15">
        <v>67</v>
      </c>
      <c r="BQ2" s="15">
        <v>68</v>
      </c>
      <c r="BR2" s="15">
        <v>69</v>
      </c>
      <c r="BS2" s="15">
        <f>COLUMN()-1</f>
        <v>70</v>
      </c>
      <c r="BT2" s="15">
        <v>71</v>
      </c>
      <c r="BU2" s="15">
        <v>72</v>
      </c>
      <c r="BV2" s="15">
        <v>73</v>
      </c>
      <c r="BW2" s="15">
        <v>74</v>
      </c>
      <c r="BX2" s="15">
        <v>75</v>
      </c>
      <c r="BY2" s="15">
        <v>76</v>
      </c>
      <c r="BZ2" s="15">
        <v>77</v>
      </c>
      <c r="CA2" s="15">
        <v>78</v>
      </c>
      <c r="CB2" s="15">
        <v>79</v>
      </c>
      <c r="CC2" s="15">
        <v>80</v>
      </c>
      <c r="CD2" s="15">
        <v>81</v>
      </c>
      <c r="CE2" s="15">
        <v>82</v>
      </c>
      <c r="CF2" s="15">
        <v>83</v>
      </c>
      <c r="CG2" s="15">
        <v>84</v>
      </c>
      <c r="CH2" s="15">
        <v>85</v>
      </c>
      <c r="CI2" s="15">
        <v>86</v>
      </c>
      <c r="CJ2" s="15">
        <v>87</v>
      </c>
      <c r="CK2" s="15">
        <v>88</v>
      </c>
      <c r="CL2" s="15">
        <v>89</v>
      </c>
      <c r="CM2" s="15">
        <v>90</v>
      </c>
      <c r="CN2" s="15">
        <v>91</v>
      </c>
      <c r="CO2" s="15">
        <v>92</v>
      </c>
      <c r="CP2" s="15">
        <v>93</v>
      </c>
      <c r="CQ2" s="15">
        <v>94</v>
      </c>
      <c r="CR2" s="15">
        <v>95</v>
      </c>
      <c r="CS2" s="15">
        <v>96</v>
      </c>
      <c r="CT2" s="15">
        <v>97</v>
      </c>
      <c r="CU2" s="15">
        <v>98</v>
      </c>
      <c r="CV2" s="15">
        <v>99</v>
      </c>
      <c r="CW2" s="15">
        <v>100</v>
      </c>
      <c r="CX2" s="15">
        <v>101</v>
      </c>
      <c r="CY2" s="15">
        <v>102</v>
      </c>
      <c r="CZ2" s="15">
        <v>103</v>
      </c>
      <c r="DA2" s="15">
        <v>104</v>
      </c>
      <c r="DB2" s="15">
        <v>105</v>
      </c>
      <c r="DC2" s="15">
        <v>106</v>
      </c>
      <c r="DD2" s="15">
        <v>107</v>
      </c>
      <c r="DE2" s="15">
        <v>108</v>
      </c>
      <c r="DF2" s="15">
        <v>109</v>
      </c>
      <c r="DG2" s="15">
        <v>110</v>
      </c>
      <c r="DH2" s="15">
        <v>111</v>
      </c>
      <c r="DI2" s="15">
        <v>112</v>
      </c>
      <c r="DJ2" s="15">
        <v>113</v>
      </c>
      <c r="DK2" s="15">
        <v>114</v>
      </c>
      <c r="DL2" s="15">
        <v>115</v>
      </c>
      <c r="DM2" s="15">
        <v>116</v>
      </c>
      <c r="DN2" s="15">
        <v>117</v>
      </c>
      <c r="DO2" s="15">
        <v>118</v>
      </c>
      <c r="DP2" s="15">
        <v>119</v>
      </c>
      <c r="DQ2" s="15">
        <v>120</v>
      </c>
      <c r="DR2" s="15">
        <v>121</v>
      </c>
      <c r="DS2" s="15">
        <v>122</v>
      </c>
      <c r="DT2" s="15">
        <v>123</v>
      </c>
      <c r="DU2" s="15">
        <v>124</v>
      </c>
      <c r="DV2" s="15">
        <v>125</v>
      </c>
      <c r="DW2" s="15">
        <v>126</v>
      </c>
      <c r="DX2" s="15">
        <v>127</v>
      </c>
      <c r="DY2" s="15">
        <v>128</v>
      </c>
      <c r="DZ2" s="15">
        <v>129</v>
      </c>
      <c r="EA2" s="15">
        <v>130</v>
      </c>
      <c r="EB2" s="15">
        <v>131</v>
      </c>
      <c r="EC2" s="15">
        <v>132</v>
      </c>
      <c r="ED2" s="15">
        <v>133</v>
      </c>
      <c r="EE2" s="15">
        <f>COLUMN()-1</f>
        <v>134</v>
      </c>
      <c r="EF2" s="15">
        <v>135</v>
      </c>
      <c r="EG2" s="15">
        <v>136</v>
      </c>
      <c r="EH2" s="15">
        <v>137</v>
      </c>
      <c r="EI2" s="15">
        <v>138</v>
      </c>
      <c r="EJ2" s="15">
        <v>139</v>
      </c>
      <c r="EK2" s="15">
        <v>140</v>
      </c>
      <c r="EL2" s="15">
        <v>141</v>
      </c>
      <c r="EM2" s="15">
        <v>142</v>
      </c>
      <c r="EN2" s="15">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C7</f>
        <v>232068</v>
      </c>
      <c r="D6" s="20">
        <f>D7</f>
        <v>46</v>
      </c>
      <c r="E6" s="20">
        <f>E7</f>
        <v>1</v>
      </c>
      <c r="F6" s="20">
        <f>F7</f>
        <v>0</v>
      </c>
      <c r="G6" s="20">
        <f>G7</f>
        <v>1</v>
      </c>
      <c r="H6" s="20" t="str">
        <f>H7</f>
        <v>愛知県　春日井市</v>
      </c>
      <c r="I6" s="20" t="str">
        <f>I7</f>
        <v>法適用</v>
      </c>
      <c r="J6" s="20" t="str">
        <f>J7</f>
        <v>水道事業</v>
      </c>
      <c r="K6" s="20" t="str">
        <f>K7</f>
        <v>末端給水事業</v>
      </c>
      <c r="L6" s="20" t="str">
        <f>L7</f>
        <v>A1</v>
      </c>
      <c r="M6" s="20" t="str">
        <f>M7</f>
        <v>非設置</v>
      </c>
      <c r="N6" s="21" t="str">
        <f>N7</f>
        <v>-</v>
      </c>
      <c r="O6" s="21">
        <f>O7</f>
        <v>94.79</v>
      </c>
      <c r="P6" s="21">
        <f>P7</f>
        <v>100</v>
      </c>
      <c r="Q6" s="21">
        <f>Q7</f>
        <v>2167</v>
      </c>
      <c r="R6" s="21">
        <f>R7</f>
        <v>305902</v>
      </c>
      <c r="S6" s="21">
        <f>S7</f>
        <v>92.78</v>
      </c>
      <c r="T6" s="21">
        <f>T7</f>
        <v>3297.07</v>
      </c>
      <c r="U6" s="21">
        <f>U7</f>
        <v>305249</v>
      </c>
      <c r="V6" s="21">
        <f>V7</f>
        <v>73.7</v>
      </c>
      <c r="W6" s="21">
        <f>W7</f>
        <v>4141.78</v>
      </c>
      <c r="X6" s="22">
        <f>IF(X7="",NA(),X7)</f>
        <v>110.25</v>
      </c>
      <c r="Y6" s="22">
        <f>IF(Y7="",NA(),Y7)</f>
        <v>107.23</v>
      </c>
      <c r="Z6" s="22">
        <f>IF(Z7="",NA(),Z7)</f>
        <v>108.35</v>
      </c>
      <c r="AA6" s="22">
        <f>IF(AA7="",NA(),AA7)</f>
        <v>106</v>
      </c>
      <c r="AB6" s="22">
        <f>IF(AB7="",NA(),AB7)</f>
        <v>103.58</v>
      </c>
      <c r="AC6" s="22">
        <f>IF(AC7="",NA(),AC7)</f>
        <v>112.59</v>
      </c>
      <c r="AD6" s="22">
        <f>IF(AD7="",NA(),AD7)</f>
        <v>113.87</v>
      </c>
      <c r="AE6" s="22">
        <f>IF(AE7="",NA(),AE7)</f>
        <v>109.87</v>
      </c>
      <c r="AF6" s="22">
        <f>IF(AF7="",NA(),AF7)</f>
        <v>109.81</v>
      </c>
      <c r="AG6" s="22">
        <f>IF(AG7="",NA(),AG7)</f>
        <v>108.66</v>
      </c>
      <c r="AH6" s="21" t="str">
        <f>IF(AH7="","",IF(AH7="-","【-】","【"&amp;SUBSTITUTE(TEXT(AH7,"#,##0.00"),"-","△")&amp;"】"))</f>
        <v>【107.26】</v>
      </c>
      <c r="AI6" s="21">
        <f>IF(AI7="",NA(),AI7)</f>
        <v>0</v>
      </c>
      <c r="AJ6" s="21">
        <f>IF(AJ7="",NA(),AJ7)</f>
        <v>0</v>
      </c>
      <c r="AK6" s="21">
        <f>IF(AK7="",NA(),AK7)</f>
        <v>0</v>
      </c>
      <c r="AL6" s="21">
        <f>IF(AL7="",NA(),AL7)</f>
        <v>0</v>
      </c>
      <c r="AM6" s="21">
        <f>IF(AM7="",NA(),AM7)</f>
        <v>0</v>
      </c>
      <c r="AN6" s="21">
        <f>IF(AN7="",NA(),AN7)</f>
        <v>0</v>
      </c>
      <c r="AO6" s="21">
        <f>IF(AO7="",NA(),AO7)</f>
        <v>0</v>
      </c>
      <c r="AP6" s="21">
        <f>IF(AP7="",NA(),AP7)</f>
        <v>0</v>
      </c>
      <c r="AQ6" s="21">
        <f>IF(AQ7="",NA(),AQ7)</f>
        <v>0</v>
      </c>
      <c r="AR6" s="21">
        <f>IF(AR7="",NA(),AR7)</f>
        <v>0</v>
      </c>
      <c r="AS6" s="21" t="str">
        <f>IF(AS7="","",IF(AS7="-","【-】","【"&amp;SUBSTITUTE(TEXT(AS7,"#,##0.00"),"-","△")&amp;"】"))</f>
        <v>【1.61】</v>
      </c>
      <c r="AT6" s="22">
        <f>IF(AT7="",NA(),AT7)</f>
        <v>609.37</v>
      </c>
      <c r="AU6" s="22">
        <f>IF(AU7="",NA(),AU7)</f>
        <v>484.28</v>
      </c>
      <c r="AV6" s="22">
        <f>IF(AV7="",NA(),AV7)</f>
        <v>443.25</v>
      </c>
      <c r="AW6" s="22">
        <f>IF(AW7="",NA(),AW7)</f>
        <v>422.48</v>
      </c>
      <c r="AX6" s="22">
        <f>IF(AX7="",NA(),AX7)</f>
        <v>458.33</v>
      </c>
      <c r="AY6" s="22">
        <f>IF(AY7="",NA(),AY7)</f>
        <v>239.45</v>
      </c>
      <c r="AZ6" s="22">
        <f>IF(AZ7="",NA(),AZ7)</f>
        <v>246.01</v>
      </c>
      <c r="BA6" s="22">
        <f>IF(BA7="",NA(),BA7)</f>
        <v>228.89</v>
      </c>
      <c r="BB6" s="22">
        <f>IF(BB7="",NA(),BB7)</f>
        <v>232.66</v>
      </c>
      <c r="BC6" s="22">
        <f>IF(BC7="",NA(),BC7)</f>
        <v>217.12</v>
      </c>
      <c r="BD6" s="21" t="str">
        <f>IF(BD7="","",IF(BD7="-","【-】","【"&amp;SUBSTITUTE(TEXT(BD7,"#,##0.00"),"-","△")&amp;"】"))</f>
        <v>【239.69】</v>
      </c>
      <c r="BE6" s="22">
        <f>IF(BE7="",NA(),BE7)</f>
        <v>52.86</v>
      </c>
      <c r="BF6" s="22">
        <f>IF(BF7="",NA(),BF7)</f>
        <v>37.41</v>
      </c>
      <c r="BG6" s="22">
        <f>IF(BG7="",NA(),BG7)</f>
        <v>34.09</v>
      </c>
      <c r="BH6" s="22">
        <f>IF(BH7="",NA(),BH7)</f>
        <v>23.19</v>
      </c>
      <c r="BI6" s="22">
        <f>IF(BI7="",NA(),BI7)</f>
        <v>16.65</v>
      </c>
      <c r="BJ6" s="22">
        <f>IF(BJ7="",NA(),BJ7)</f>
        <v>259.56</v>
      </c>
      <c r="BK6" s="22">
        <f>IF(BK7="",NA(),BK7)</f>
        <v>248.92</v>
      </c>
      <c r="BL6" s="22">
        <f>IF(BL7="",NA(),BL7)</f>
        <v>251.26</v>
      </c>
      <c r="BM6" s="22">
        <f>IF(BM7="",NA(),BM7)</f>
        <v>255.84</v>
      </c>
      <c r="BN6" s="22">
        <f>IF(BN7="",NA(),BN7)</f>
        <v>253.22</v>
      </c>
      <c r="BO6" s="21" t="str">
        <f>IF(BO7="","",IF(BO7="-","【-】","【"&amp;SUBSTITUTE(TEXT(BO7,"#,##0.00"),"-","△")&amp;"】"))</f>
        <v>【264.86】</v>
      </c>
      <c r="BP6" s="22">
        <f>IF(BP7="",NA(),BP7)</f>
        <v>88.07</v>
      </c>
      <c r="BQ6" s="22">
        <f>IF(BQ7="",NA(),BQ7)</f>
        <v>100.48</v>
      </c>
      <c r="BR6" s="22">
        <f>IF(BR7="",NA(),BR7)</f>
        <v>90.63</v>
      </c>
      <c r="BS6" s="22">
        <f>IF(BS7="",NA(),BS7)</f>
        <v>99.24</v>
      </c>
      <c r="BT6" s="22">
        <f>IF(BT7="",NA(),BT7)</f>
        <v>97.85</v>
      </c>
      <c r="BU6" s="22">
        <f>IF(BU7="",NA(),BU7)</f>
        <v>105.07</v>
      </c>
      <c r="BV6" s="22">
        <f>IF(BV7="",NA(),BV7)</f>
        <v>107.54</v>
      </c>
      <c r="BW6" s="22">
        <f>IF(BW7="",NA(),BW7)</f>
        <v>101.93</v>
      </c>
      <c r="BX6" s="22">
        <f>IF(BX7="",NA(),BX7)</f>
        <v>102.36</v>
      </c>
      <c r="BY6" s="22">
        <f>IF(BY7="",NA(),BY7)</f>
        <v>101.56</v>
      </c>
      <c r="BZ6" s="21" t="str">
        <f>IF(BZ7="","",IF(BZ7="-","【-】","【"&amp;SUBSTITUTE(TEXT(BZ7,"#,##0.00"),"-","△")&amp;"】"))</f>
        <v>【97.59】</v>
      </c>
      <c r="CA6" s="22">
        <f>IF(CA7="",NA(),CA7)</f>
        <v>133.13</v>
      </c>
      <c r="CB6" s="22">
        <f>IF(CB7="",NA(),CB7)</f>
        <v>139.85</v>
      </c>
      <c r="CC6" s="22">
        <f>IF(CC7="",NA(),CC7)</f>
        <v>138.16</v>
      </c>
      <c r="CD6" s="22">
        <f>IF(CD7="",NA(),CD7)</f>
        <v>143.13</v>
      </c>
      <c r="CE6" s="22">
        <f>IF(CE7="",NA(),CE7)</f>
        <v>146.18</v>
      </c>
      <c r="CF6" s="22">
        <f>IF(CF7="",NA(),CF7)</f>
        <v>153.71</v>
      </c>
      <c r="CG6" s="22">
        <f>IF(CG7="",NA(),CG7)</f>
        <v>155.9</v>
      </c>
      <c r="CH6" s="22">
        <f>IF(CH7="",NA(),CH7)</f>
        <v>162.47</v>
      </c>
      <c r="CI6" s="22">
        <f>IF(CI7="",NA(),CI7)</f>
        <v>165.52</v>
      </c>
      <c r="CJ6" s="22">
        <f>IF(CJ7="",NA(),CJ7)</f>
        <v>169.99</v>
      </c>
      <c r="CK6" s="21" t="str">
        <f>IF(CK7="","",IF(CK7="-","【-】","【"&amp;SUBSTITUTE(TEXT(CK7,"#,##0.00"),"-","△")&amp;"】"))</f>
        <v>【181.66】</v>
      </c>
      <c r="CL6" s="22">
        <f>IF(CL7="",NA(),CL7)</f>
        <v>86.76</v>
      </c>
      <c r="CM6" s="22">
        <f>IF(CM7="",NA(),CM7)</f>
        <v>84.4</v>
      </c>
      <c r="CN6" s="22">
        <f>IF(CN7="",NA(),CN7)</f>
        <v>82.82</v>
      </c>
      <c r="CO6" s="22">
        <f>IF(CO7="",NA(),CO7)</f>
        <v>82.51</v>
      </c>
      <c r="CP6" s="22">
        <f>IF(CP7="",NA(),CP7)</f>
        <v>83.27</v>
      </c>
      <c r="CQ6" s="22">
        <f>IF(CQ7="",NA(),CQ7)</f>
        <v>64.41</v>
      </c>
      <c r="CR6" s="22">
        <f>IF(CR7="",NA(),CR7)</f>
        <v>64.11</v>
      </c>
      <c r="CS6" s="22">
        <f>IF(CS7="",NA(),CS7)</f>
        <v>63.81</v>
      </c>
      <c r="CT6" s="22">
        <f>IF(CT7="",NA(),CT7)</f>
        <v>63.58</v>
      </c>
      <c r="CU6" s="22">
        <f>IF(CU7="",NA(),CU7)</f>
        <v>64.13</v>
      </c>
      <c r="CV6" s="21" t="str">
        <f>IF(CV7="","",IF(CV7="-","【-】","【"&amp;SUBSTITUTE(TEXT(CV7,"#,##0.00"),"-","△")&amp;"】"))</f>
        <v>【60.21】</v>
      </c>
      <c r="CW6" s="22">
        <f>IF(CW7="",NA(),CW7)</f>
        <v>92.39</v>
      </c>
      <c r="CX6" s="22">
        <f>IF(CX7="",NA(),CX7)</f>
        <v>93.26</v>
      </c>
      <c r="CY6" s="22">
        <f>IF(CY7="",NA(),CY7)</f>
        <v>93.7</v>
      </c>
      <c r="CZ6" s="22">
        <f>IF(CZ7="",NA(),CZ7)</f>
        <v>92.6</v>
      </c>
      <c r="DA6" s="22">
        <f>IF(DA7="",NA(),DA7)</f>
        <v>92.16</v>
      </c>
      <c r="DB6" s="22">
        <f>IF(DB7="",NA(),DB7)</f>
        <v>91.64</v>
      </c>
      <c r="DC6" s="22">
        <f>IF(DC7="",NA(),DC7)</f>
        <v>92.09</v>
      </c>
      <c r="DD6" s="22">
        <f>IF(DD7="",NA(),DD7)</f>
        <v>91.76</v>
      </c>
      <c r="DE6" s="22">
        <f>IF(DE7="",NA(),DE7)</f>
        <v>91.22</v>
      </c>
      <c r="DF6" s="22">
        <f>IF(DF7="",NA(),DF7)</f>
        <v>90.98</v>
      </c>
      <c r="DG6" s="21" t="str">
        <f>IF(DG7="","",IF(DG7="-","【-】","【"&amp;SUBSTITUTE(TEXT(DG7,"#,##0.00"),"-","△")&amp;"】"))</f>
        <v>【89.21】</v>
      </c>
      <c r="DH6" s="22">
        <f>IF(DH7="",NA(),DH7)</f>
        <v>53.04</v>
      </c>
      <c r="DI6" s="22">
        <f>IF(DI7="",NA(),DI7)</f>
        <v>54.53</v>
      </c>
      <c r="DJ6" s="22">
        <f>IF(DJ7="",NA(),DJ7)</f>
        <v>55.54</v>
      </c>
      <c r="DK6" s="22">
        <f>IF(DK7="",NA(),DK7)</f>
        <v>56.52</v>
      </c>
      <c r="DL6" s="22">
        <f>IF(DL7="",NA(),DL7)</f>
        <v>57.25</v>
      </c>
      <c r="DM6" s="22">
        <f>IF(DM7="",NA(),DM7)</f>
        <v>51.62</v>
      </c>
      <c r="DN6" s="22">
        <f>IF(DN7="",NA(),DN7)</f>
        <v>52.16</v>
      </c>
      <c r="DO6" s="22">
        <f>IF(DO7="",NA(),DO7)</f>
        <v>52.59</v>
      </c>
      <c r="DP6" s="22">
        <f>IF(DP7="",NA(),DP7)</f>
        <v>52.74</v>
      </c>
      <c r="DQ6" s="22">
        <f>IF(DQ7="",NA(),DQ7)</f>
        <v>53.15</v>
      </c>
      <c r="DR6" s="21" t="str">
        <f>IF(DR7="","",IF(DR7="-","【-】","【"&amp;SUBSTITUTE(TEXT(DR7,"#,##0.00"),"-","△")&amp;"】"))</f>
        <v>【52.41】</v>
      </c>
      <c r="DS6" s="22">
        <f>IF(DS7="",NA(),DS7)</f>
        <v>23.93</v>
      </c>
      <c r="DT6" s="22">
        <f>IF(DT7="",NA(),DT7)</f>
        <v>25.43</v>
      </c>
      <c r="DU6" s="22">
        <f>IF(DU7="",NA(),DU7)</f>
        <v>26.6</v>
      </c>
      <c r="DV6" s="22">
        <f>IF(DV7="",NA(),DV7)</f>
        <v>27.65</v>
      </c>
      <c r="DW6" s="22">
        <f>IF(DW7="",NA(),DW7)</f>
        <v>28.55</v>
      </c>
      <c r="DX6" s="22">
        <f>IF(DX7="",NA(),DX7)</f>
        <v>23.68</v>
      </c>
      <c r="DY6" s="22">
        <f>IF(DY7="",NA(),DY7)</f>
        <v>25.76</v>
      </c>
      <c r="DZ6" s="22">
        <f>IF(DZ7="",NA(),DZ7)</f>
        <v>27.51</v>
      </c>
      <c r="EA6" s="22">
        <f>IF(EA7="",NA(),EA7)</f>
        <v>28.57</v>
      </c>
      <c r="EB6" s="22">
        <f>IF(EB7="",NA(),EB7)</f>
        <v>29.7</v>
      </c>
      <c r="EC6" s="21" t="str">
        <f>IF(EC7="","",IF(EC7="-","【-】","【"&amp;SUBSTITUTE(TEXT(EC7,"#,##0.00"),"-","△")&amp;"】"))</f>
        <v>【26.78】</v>
      </c>
      <c r="ED6" s="22">
        <f>IF(ED7="",NA(),ED7)</f>
        <v>0.64</v>
      </c>
      <c r="EE6" s="22">
        <f>IF(EE7="",NA(),EE7)</f>
        <v>0.94</v>
      </c>
      <c r="EF6" s="22">
        <f>IF(EF7="",NA(),EF7)</f>
        <v>1.35</v>
      </c>
      <c r="EG6" s="22">
        <f>IF(EG7="",NA(),EG7)</f>
        <v>1.04</v>
      </c>
      <c r="EH6" s="22">
        <f>IF(EH7="",NA(),EH7)</f>
        <v>0.89</v>
      </c>
      <c r="EI6" s="22">
        <f>IF(EI7="",NA(),EI7)</f>
        <v>0.79</v>
      </c>
      <c r="EJ6" s="22">
        <f>IF(EJ7="",NA(),EJ7)</f>
        <v>0.75</v>
      </c>
      <c r="EK6" s="22">
        <f>IF(EK7="",NA(),EK7)</f>
        <v>0.78</v>
      </c>
      <c r="EL6" s="22">
        <f>IF(EL7="",NA(),EL7)</f>
        <v>0.73</v>
      </c>
      <c r="EM6" s="22">
        <f>IF(EM7="",NA(),EM7)</f>
        <v>0.69</v>
      </c>
      <c r="EN6" s="21" t="str">
        <f>IF(EN7="","",IF(EN7="-","【-】","【"&amp;SUBSTITUTE(TEXT(EN7,"#,##0.00"),"-","△")&amp;"】"))</f>
        <v>【0.59】</v>
      </c>
    </row>
    <row r="7" spans="1:144" s="23" customFormat="1" x14ac:dyDescent="0.2">
      <c r="A7" s="15"/>
      <c r="B7" s="24">
        <v>2024</v>
      </c>
      <c r="C7" s="24">
        <v>232068</v>
      </c>
      <c r="D7" s="24">
        <v>46</v>
      </c>
      <c r="E7" s="24">
        <v>1</v>
      </c>
      <c r="F7" s="24">
        <v>0</v>
      </c>
      <c r="G7" s="24">
        <v>1</v>
      </c>
      <c r="H7" s="24" t="s">
        <v>93</v>
      </c>
      <c r="I7" s="24" t="s">
        <v>94</v>
      </c>
      <c r="J7" s="24" t="s">
        <v>95</v>
      </c>
      <c r="K7" s="24" t="s">
        <v>96</v>
      </c>
      <c r="L7" s="24" t="s">
        <v>97</v>
      </c>
      <c r="M7" s="24" t="s">
        <v>98</v>
      </c>
      <c r="N7" s="25" t="s">
        <v>99</v>
      </c>
      <c r="O7" s="25">
        <v>94.79</v>
      </c>
      <c r="P7" s="25">
        <v>100</v>
      </c>
      <c r="Q7" s="25">
        <v>2167</v>
      </c>
      <c r="R7" s="25">
        <v>305902</v>
      </c>
      <c r="S7" s="25">
        <v>92.78</v>
      </c>
      <c r="T7" s="25">
        <v>3297.07</v>
      </c>
      <c r="U7" s="25">
        <v>305249</v>
      </c>
      <c r="V7" s="25">
        <v>73.7</v>
      </c>
      <c r="W7" s="25">
        <v>4141.78</v>
      </c>
      <c r="X7" s="25">
        <v>110.25</v>
      </c>
      <c r="Y7" s="25">
        <v>107.23</v>
      </c>
      <c r="Z7" s="25">
        <v>108.35</v>
      </c>
      <c r="AA7" s="25">
        <v>106</v>
      </c>
      <c r="AB7" s="25">
        <v>103.58</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609.37</v>
      </c>
      <c r="AU7" s="25">
        <v>484.28</v>
      </c>
      <c r="AV7" s="25">
        <v>443.25</v>
      </c>
      <c r="AW7" s="25">
        <v>422.48</v>
      </c>
      <c r="AX7" s="25">
        <v>458.33</v>
      </c>
      <c r="AY7" s="25">
        <v>239.45</v>
      </c>
      <c r="AZ7" s="25">
        <v>246.01</v>
      </c>
      <c r="BA7" s="25">
        <v>228.89</v>
      </c>
      <c r="BB7" s="25">
        <v>232.66</v>
      </c>
      <c r="BC7" s="25">
        <v>217.12</v>
      </c>
      <c r="BD7" s="25">
        <v>239.69</v>
      </c>
      <c r="BE7" s="25">
        <v>52.86</v>
      </c>
      <c r="BF7" s="25">
        <v>37.41</v>
      </c>
      <c r="BG7" s="25">
        <v>34.09</v>
      </c>
      <c r="BH7" s="25">
        <v>23.19</v>
      </c>
      <c r="BI7" s="25">
        <v>16.65</v>
      </c>
      <c r="BJ7" s="25">
        <v>259.56</v>
      </c>
      <c r="BK7" s="25">
        <v>248.92</v>
      </c>
      <c r="BL7" s="25">
        <v>251.26</v>
      </c>
      <c r="BM7" s="25">
        <v>255.84</v>
      </c>
      <c r="BN7" s="25">
        <v>253.22</v>
      </c>
      <c r="BO7" s="25">
        <v>264.86</v>
      </c>
      <c r="BP7" s="25">
        <v>88.07</v>
      </c>
      <c r="BQ7" s="25">
        <v>100.48</v>
      </c>
      <c r="BR7" s="25">
        <v>90.63</v>
      </c>
      <c r="BS7" s="25">
        <v>99.24</v>
      </c>
      <c r="BT7" s="25">
        <v>97.85</v>
      </c>
      <c r="BU7" s="25">
        <v>105.07</v>
      </c>
      <c r="BV7" s="25">
        <v>107.54</v>
      </c>
      <c r="BW7" s="25">
        <v>101.93</v>
      </c>
      <c r="BX7" s="25">
        <v>102.36</v>
      </c>
      <c r="BY7" s="25">
        <v>101.56</v>
      </c>
      <c r="BZ7" s="25">
        <v>97.59</v>
      </c>
      <c r="CA7" s="25">
        <v>133.13</v>
      </c>
      <c r="CB7" s="25">
        <v>139.85</v>
      </c>
      <c r="CC7" s="25">
        <v>138.16</v>
      </c>
      <c r="CD7" s="25">
        <v>143.13</v>
      </c>
      <c r="CE7" s="25">
        <v>146.18</v>
      </c>
      <c r="CF7" s="25">
        <v>153.71</v>
      </c>
      <c r="CG7" s="25">
        <v>155.9</v>
      </c>
      <c r="CH7" s="25">
        <v>162.47</v>
      </c>
      <c r="CI7" s="25">
        <v>165.52</v>
      </c>
      <c r="CJ7" s="25">
        <v>169.99</v>
      </c>
      <c r="CK7" s="25">
        <v>181.66</v>
      </c>
      <c r="CL7" s="25">
        <v>86.76</v>
      </c>
      <c r="CM7" s="25">
        <v>84.4</v>
      </c>
      <c r="CN7" s="25">
        <v>82.82</v>
      </c>
      <c r="CO7" s="25">
        <v>82.51</v>
      </c>
      <c r="CP7" s="25">
        <v>83.27</v>
      </c>
      <c r="CQ7" s="25">
        <v>64.41</v>
      </c>
      <c r="CR7" s="25">
        <v>64.11</v>
      </c>
      <c r="CS7" s="25">
        <v>63.81</v>
      </c>
      <c r="CT7" s="25">
        <v>63.58</v>
      </c>
      <c r="CU7" s="25">
        <v>64.13</v>
      </c>
      <c r="CV7" s="25">
        <v>60.21</v>
      </c>
      <c r="CW7" s="25">
        <v>92.39</v>
      </c>
      <c r="CX7" s="25">
        <v>93.26</v>
      </c>
      <c r="CY7" s="25">
        <v>93.7</v>
      </c>
      <c r="CZ7" s="25">
        <v>92.6</v>
      </c>
      <c r="DA7" s="25">
        <v>92.16</v>
      </c>
      <c r="DB7" s="25">
        <v>91.64</v>
      </c>
      <c r="DC7" s="25">
        <v>92.09</v>
      </c>
      <c r="DD7" s="25">
        <v>91.76</v>
      </c>
      <c r="DE7" s="25">
        <v>91.22</v>
      </c>
      <c r="DF7" s="25">
        <v>90.98</v>
      </c>
      <c r="DG7" s="25">
        <v>89.21</v>
      </c>
      <c r="DH7" s="25">
        <v>53.04</v>
      </c>
      <c r="DI7" s="25">
        <v>54.53</v>
      </c>
      <c r="DJ7" s="25">
        <v>55.54</v>
      </c>
      <c r="DK7" s="25">
        <v>56.52</v>
      </c>
      <c r="DL7" s="25">
        <v>57.25</v>
      </c>
      <c r="DM7" s="25">
        <v>51.62</v>
      </c>
      <c r="DN7" s="25">
        <v>52.16</v>
      </c>
      <c r="DO7" s="25">
        <v>52.59</v>
      </c>
      <c r="DP7" s="25">
        <v>52.74</v>
      </c>
      <c r="DQ7" s="25">
        <v>53.15</v>
      </c>
      <c r="DR7" s="25">
        <v>52.41</v>
      </c>
      <c r="DS7" s="25">
        <v>23.93</v>
      </c>
      <c r="DT7" s="25">
        <v>25.43</v>
      </c>
      <c r="DU7" s="25">
        <v>26.6</v>
      </c>
      <c r="DV7" s="25">
        <v>27.65</v>
      </c>
      <c r="DW7" s="25">
        <v>28.55</v>
      </c>
      <c r="DX7" s="25">
        <v>23.68</v>
      </c>
      <c r="DY7" s="25">
        <v>25.76</v>
      </c>
      <c r="DZ7" s="25">
        <v>27.51</v>
      </c>
      <c r="EA7" s="25">
        <v>28.57</v>
      </c>
      <c r="EB7" s="25">
        <v>29.7</v>
      </c>
      <c r="EC7" s="25">
        <v>26.78</v>
      </c>
      <c r="ED7" s="25">
        <v>0.64</v>
      </c>
      <c r="EE7" s="25">
        <v>0.94</v>
      </c>
      <c r="EF7" s="25">
        <v>1.35</v>
      </c>
      <c r="EG7" s="25">
        <v>1.04</v>
      </c>
      <c r="EH7" s="25">
        <v>0.89</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DATEVALUE($B7-C11&amp;"/1/"&amp;C12)</f>
        <v>37622</v>
      </c>
      <c r="D10" s="29">
        <f>DATEVALUE($B7-D11&amp;"/1/"&amp;D12)</f>
        <v>37987</v>
      </c>
      <c r="E10" s="29">
        <f>DATEVALUE($B7-E11&amp;"/1/"&amp;E12)</f>
        <v>38353</v>
      </c>
      <c r="F10" s="29">
        <f>DATEVALUE($B7-F11&amp;"/1/"&amp;F12)</f>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山添　大智</cp:lastModifiedBy>
  <cp:lastPrinted>2026-01-28T00:17:11Z</cp:lastPrinted>
  <dcterms:created xsi:type="dcterms:W3CDTF">2025-12-12T09:18:18Z</dcterms:created>
  <dcterms:modified xsi:type="dcterms:W3CDTF">2026-01-30T09:23:25Z</dcterms:modified>
  <cp:category/>
</cp:coreProperties>
</file>